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sr04\Accounting\Impact Fee Calculations\"/>
    </mc:Choice>
  </mc:AlternateContent>
  <xr:revisionPtr revIDLastSave="0" documentId="13_ncr:1_{F83B690C-5A23-4D5F-97D6-1CADC0D40BEB}" xr6:coauthVersionLast="47" xr6:coauthVersionMax="47" xr10:uidLastSave="{00000000-0000-0000-0000-000000000000}"/>
  <workbookProtection workbookAlgorithmName="SHA-512" workbookHashValue="KxYS45AOBcw5YdCMJPhjklVgzlKmz14eBXoskYGvTOTBDVSWDDrOd1FYco7MiWmJFieSAuvGM6i56fTqJ6Qq1Q==" workbookSaltValue="c5OoDyYQdQ1j+4T5Ig042g==" workbookSpinCount="100000" lockStructure="1"/>
  <bookViews>
    <workbookView xWindow="-108" yWindow="-108" windowWidth="23256" windowHeight="12576" tabRatio="189" xr2:uid="{00000000-000D-0000-FFFF-FFFF00000000}"/>
  </bookViews>
  <sheets>
    <sheet name="ImpFeeCalcSht" sheetId="1" r:id="rId1"/>
    <sheet name="Non-Residential" sheetId="2" r:id="rId2"/>
  </sheets>
  <definedNames>
    <definedName name="_xlnm.Print_Area" localSheetId="0">ImpFeeCalcSht!$A$1:$AF$95</definedName>
    <definedName name="_xlnm.Print_Area">ImpFeeCalcSht!$B$1:$V$138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0" i="1" l="1"/>
  <c r="U78" i="1" s="1"/>
  <c r="X78" i="1"/>
  <c r="AE27" i="1"/>
  <c r="AF27" i="1"/>
  <c r="AF29" i="1"/>
  <c r="AE30" i="1"/>
  <c r="AF30" i="1"/>
  <c r="AF32" i="1"/>
  <c r="AE33" i="1"/>
  <c r="AF33" i="1"/>
  <c r="AF35" i="1"/>
  <c r="AE36" i="1"/>
  <c r="AF36" i="1"/>
  <c r="X77" i="1"/>
  <c r="B46" i="1"/>
  <c r="B36" i="1"/>
  <c r="B33" i="1"/>
  <c r="B30" i="1"/>
  <c r="B27" i="1"/>
  <c r="J82" i="1"/>
  <c r="U82" i="1" s="1"/>
  <c r="J80" i="1"/>
  <c r="U76" i="1" l="1"/>
  <c r="U77" i="1"/>
  <c r="X85" i="1" s="1"/>
  <c r="U85" i="1" s="1"/>
</calcChain>
</file>

<file path=xl/sharedStrings.xml><?xml version="1.0" encoding="utf-8"?>
<sst xmlns="http://schemas.openxmlformats.org/spreadsheetml/2006/main" count="133" uniqueCount="114">
  <si>
    <t xml:space="preserve"> NORTH DAVIS SEWER DISTRICT</t>
  </si>
  <si>
    <t>Impact Fee Calculation</t>
  </si>
  <si>
    <t>Prepared By:</t>
  </si>
  <si>
    <t>Date:</t>
  </si>
  <si>
    <t>Owner / Development Information</t>
  </si>
  <si>
    <t>Development/Business Information</t>
  </si>
  <si>
    <t>Engineer/Architect Information</t>
  </si>
  <si>
    <t>Name of Project/Business:</t>
  </si>
  <si>
    <t>Engineer/Architect:</t>
  </si>
  <si>
    <t>Address:</t>
  </si>
  <si>
    <t>Contact Name:</t>
  </si>
  <si>
    <t>Phone:</t>
  </si>
  <si>
    <t>Email:</t>
  </si>
  <si>
    <t>Owner/Developer Information</t>
  </si>
  <si>
    <t>Owner/Developer:</t>
  </si>
  <si>
    <t>Contractor Information</t>
  </si>
  <si>
    <t>Contractor:</t>
  </si>
  <si>
    <t>Impact Fee ERU Standards</t>
  </si>
  <si>
    <t>ERU Water Supply Flow = 5,355 gal/mo</t>
  </si>
  <si>
    <t>ERU Discharge Flow (incl. I/I) = 7,028 gal/mo</t>
  </si>
  <si>
    <t>Impact Fee per ERU=</t>
  </si>
  <si>
    <t>Plan Check</t>
  </si>
  <si>
    <t>Attach Plans</t>
  </si>
  <si>
    <t>Connection Category</t>
  </si>
  <si>
    <r>
      <t xml:space="preserve">Residential Connections </t>
    </r>
    <r>
      <rPr>
        <sz val="7"/>
        <rFont val="Arial Black"/>
        <family val="2"/>
      </rPr>
      <t>(MUST check all appropriate categories and enter # of Units)</t>
    </r>
  </si>
  <si>
    <t># of Units</t>
  </si>
  <si>
    <t>Residential Units</t>
  </si>
  <si>
    <t>A.</t>
  </si>
  <si>
    <t>Single Family</t>
  </si>
  <si>
    <t>A detached residential dwelling designed for one family</t>
  </si>
  <si>
    <t>Number of Residential Units X Per Unit Cost</t>
  </si>
  <si>
    <t>$3,454.03 Per Unit</t>
  </si>
  <si>
    <t>B.</t>
  </si>
  <si>
    <t>Townhome Residential</t>
  </si>
  <si>
    <t>Multi-floor residential that shares one or two firewalls with adjacent residential</t>
  </si>
  <si>
    <t>$3,108.63 Per Unit</t>
  </si>
  <si>
    <t>properties.</t>
  </si>
  <si>
    <t>C.</t>
  </si>
  <si>
    <t>Multi-Unit Residential</t>
  </si>
  <si>
    <t>A residential property such as an apartment complex or other multi-tenant building</t>
  </si>
  <si>
    <t>$2,625.06 Per Unit</t>
  </si>
  <si>
    <t>containing two or more single-floor residential dwelling units with 3 bedrooms or more.</t>
  </si>
  <si>
    <t>D.</t>
  </si>
  <si>
    <t>TOD-type Residential</t>
  </si>
  <si>
    <t>A mixed-use high-density apartment complex or other multi-tenant building</t>
  </si>
  <si>
    <t>$2,106.96 Per Unit</t>
  </si>
  <si>
    <t>Non-Residential Connections (MUST check box, select type from drop-down menu, and enter estimated water usage)</t>
  </si>
  <si>
    <t>E.</t>
  </si>
  <si>
    <t>Non-Residential</t>
  </si>
  <si>
    <t>Typically commercial users</t>
  </si>
  <si>
    <t>Estimated Water Usage</t>
  </si>
  <si>
    <t>Mall Developments</t>
  </si>
  <si>
    <t>**</t>
  </si>
  <si>
    <t>gal./mo.</t>
  </si>
  <si>
    <r>
      <t xml:space="preserve">((Monthly Water Usage per Unit  x No. of Units) </t>
    </r>
    <r>
      <rPr>
        <sz val="8"/>
        <color indexed="17"/>
        <rFont val="Calibri"/>
        <family val="2"/>
      </rPr>
      <t>÷</t>
    </r>
    <r>
      <rPr>
        <sz val="12"/>
        <color indexed="17"/>
        <rFont val="Arial"/>
        <family val="2"/>
      </rPr>
      <t xml:space="preserve"> </t>
    </r>
    <r>
      <rPr>
        <sz val="8"/>
        <color indexed="17"/>
        <rFont val="Arial"/>
        <family val="2"/>
      </rPr>
      <t>5,355) x $3,454.03</t>
    </r>
  </si>
  <si>
    <t>Non-Residential estimated Water Usage certified from professional engineer or three months of actual water meter readings</t>
  </si>
  <si>
    <t>from similar type and size of business</t>
  </si>
  <si>
    <t>Reuse or Replacement of Structure Using Existing Connection</t>
  </si>
  <si>
    <t>Non-Residential Units</t>
  </si>
  <si>
    <r>
      <t>Replacing Existing Structure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(calc as new connect, give credit for existing)</t>
    </r>
  </si>
  <si>
    <r>
      <t xml:space="preserve">Non-Res: (Water Usage </t>
    </r>
    <r>
      <rPr>
        <sz val="8"/>
        <color indexed="17"/>
        <rFont val="Calibri"/>
        <family val="2"/>
      </rPr>
      <t>÷</t>
    </r>
    <r>
      <rPr>
        <sz val="8"/>
        <color indexed="17"/>
        <rFont val="Arial"/>
        <family val="2"/>
      </rPr>
      <t xml:space="preserve"> 1,000) x $656.27 in no case less than $656.27</t>
    </r>
  </si>
  <si>
    <t>Change of Use of Structure</t>
  </si>
  <si>
    <t>Change in Discharge to Sewer</t>
  </si>
  <si>
    <t xml:space="preserve"> If Change of Use or Change in Discharge, only include additional water usage above what was already accounted for in previous use in</t>
  </si>
  <si>
    <t>"Estimated Water Usage" field above.</t>
  </si>
  <si>
    <t xml:space="preserve">Impact fee calculation is subject to audit and verification of water usage within two years of occupancy.  Impact fee </t>
  </si>
  <si>
    <t>may be adjusted based on audit results of actual water consumption.</t>
  </si>
  <si>
    <r>
      <t xml:space="preserve">Total number of </t>
    </r>
    <r>
      <rPr>
        <b/>
        <sz val="8"/>
        <rFont val="Arial"/>
        <family val="2"/>
      </rPr>
      <t>Residential Units in calculation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>(single family, multiple family, special, or other)</t>
    </r>
  </si>
  <si>
    <t>Total Impact Fees for Residential Units calculated</t>
  </si>
  <si>
    <t>Total Non-Residential Impact Fees calculated</t>
  </si>
  <si>
    <r>
      <t xml:space="preserve">Check if outside District Boundary - </t>
    </r>
    <r>
      <rPr>
        <b/>
        <sz val="8"/>
        <rFont val="Arial"/>
        <family val="2"/>
      </rPr>
      <t>Double Fee</t>
    </r>
  </si>
  <si>
    <t>Formulas used:</t>
  </si>
  <si>
    <r>
      <t>Credit Allowance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>(previous impact fee payments for initial build, existing structures, and etc.)</t>
    </r>
  </si>
  <si>
    <t>Total Impact Fee Due</t>
  </si>
  <si>
    <t>Notes &amp; Comments</t>
  </si>
  <si>
    <t>Preparer's Signature:</t>
  </si>
  <si>
    <t>Agency:</t>
  </si>
  <si>
    <t>North Davis Sewer District</t>
  </si>
  <si>
    <t>Non-Residential Connections</t>
  </si>
  <si>
    <t>Athletic, Fitness, Gyms, &amp; Exercise Businesses</t>
  </si>
  <si>
    <t>Banks, Credit Union, Financial</t>
  </si>
  <si>
    <t>Car Washes</t>
  </si>
  <si>
    <t>Churches</t>
  </si>
  <si>
    <t>Commercial Building</t>
  </si>
  <si>
    <t>Construction Businesses</t>
  </si>
  <si>
    <t>Convenience Stores</t>
  </si>
  <si>
    <t>Convention Centers</t>
  </si>
  <si>
    <t>Gas Stations</t>
  </si>
  <si>
    <t>Grocery Stores</t>
  </si>
  <si>
    <t>Hospitals</t>
  </si>
  <si>
    <t>Hotels and Motels</t>
  </si>
  <si>
    <t>Laundry and Dry Cleaning Businesses</t>
  </si>
  <si>
    <t>Manufacturing/Fabrication, Processing (with consumptive use)</t>
  </si>
  <si>
    <t>Manufacturing/Fabrication, Processing (without consumptive use)</t>
  </si>
  <si>
    <t>Medical/Dental Offices and Clinics</t>
  </si>
  <si>
    <t>Nursing Homes and Assisted Living Centers</t>
  </si>
  <si>
    <t>Office Building</t>
  </si>
  <si>
    <t>Reception Centers</t>
  </si>
  <si>
    <t>Restaurants</t>
  </si>
  <si>
    <t>Retail Stores</t>
  </si>
  <si>
    <t>Schools, Public, Private, Colleges, Pre School, etc.</t>
  </si>
  <si>
    <t>Service Businesses</t>
  </si>
  <si>
    <t>Shell Building (any type)</t>
  </si>
  <si>
    <t>Storage Units and Complexes</t>
  </si>
  <si>
    <t>Strip Mall</t>
  </si>
  <si>
    <t>Theaters and Entertainment</t>
  </si>
  <si>
    <t>Warehouse</t>
  </si>
  <si>
    <t>containing two or more single-floor residential dwelling units with two bedrooms or less.</t>
  </si>
  <si>
    <r>
      <t xml:space="preserve">Type of Non-Residential Connection - </t>
    </r>
    <r>
      <rPr>
        <b/>
        <sz val="10"/>
        <rFont val="Arial"/>
        <family val="2"/>
      </rPr>
      <t>Use Drop Down Below</t>
    </r>
  </si>
  <si>
    <t>For City or District Use Only</t>
  </si>
  <si>
    <t>Rev. 6/29/2023</t>
  </si>
  <si>
    <t>Clubhouse for apartment building</t>
  </si>
  <si>
    <t>**Please Choose One</t>
  </si>
  <si>
    <t>Other (Add more description in Notes &amp; Comments)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</si>
</sst>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d\,\ yyyy"/>
    <numFmt numFmtId="165" formatCode="0."/>
    <numFmt numFmtId="166" formatCode="&quot;$&quot;#,##0"/>
    <numFmt numFmtId="167" formatCode="&quot;$&quot;#,##0.00"/>
  </numFmts>
  <fonts count="61">
    <font>
      <sz val="10"/>
      <name val="Geneva"/>
    </font>
    <font>
      <sz val="9"/>
      <name val="Geneva"/>
    </font>
    <font>
      <sz val="9"/>
      <name val="Helvetica"/>
    </font>
    <font>
      <sz val="9"/>
      <name val="N Helvetica Narrow"/>
    </font>
    <font>
      <sz val="9"/>
      <name val="Arial Narrow"/>
      <family val="2"/>
    </font>
    <font>
      <sz val="10"/>
      <name val="Arial Narrow"/>
      <family val="2"/>
    </font>
    <font>
      <sz val="18"/>
      <name val="Arial Black"/>
      <family val="2"/>
    </font>
    <font>
      <i/>
      <sz val="10"/>
      <name val="Arial Narrow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sz val="8"/>
      <name val="Geneva"/>
    </font>
    <font>
      <b/>
      <sz val="8"/>
      <name val="Arial"/>
      <family val="2"/>
    </font>
    <font>
      <sz val="10"/>
      <name val="Arial Black"/>
      <family val="2"/>
    </font>
    <font>
      <sz val="6"/>
      <name val="Arial"/>
      <family val="2"/>
    </font>
    <font>
      <sz val="8"/>
      <name val="Arial Black"/>
      <family val="2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11"/>
      <name val="Arial"/>
      <family val="2"/>
    </font>
    <font>
      <sz val="10"/>
      <name val="CommercialPi BT"/>
      <family val="1"/>
      <charset val="2"/>
    </font>
    <font>
      <sz val="9"/>
      <name val="Times New Roman"/>
      <family val="1"/>
    </font>
    <font>
      <sz val="7"/>
      <name val="Times New Roman"/>
      <family val="1"/>
    </font>
    <font>
      <sz val="9"/>
      <color indexed="10"/>
      <name val="Times New Roman"/>
      <family val="1"/>
    </font>
    <font>
      <sz val="10"/>
      <color indexed="17"/>
      <name val="Geneva"/>
    </font>
    <font>
      <sz val="9"/>
      <color indexed="17"/>
      <name val="N Helvetica Narrow"/>
    </font>
    <font>
      <sz val="10"/>
      <color indexed="17"/>
      <name val="Arial Narrow"/>
      <family val="2"/>
    </font>
    <font>
      <sz val="8"/>
      <color indexed="17"/>
      <name val="Arial"/>
      <family val="2"/>
    </font>
    <font>
      <sz val="8"/>
      <color indexed="12"/>
      <name val="Geneva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7"/>
      <name val="Arial"/>
      <family val="2"/>
    </font>
    <font>
      <b/>
      <sz val="10"/>
      <color theme="0" tint="-0.34998626667073579"/>
      <name val="Arial"/>
      <family val="2"/>
    </font>
    <font>
      <b/>
      <sz val="6"/>
      <name val="Arial"/>
      <family val="2"/>
    </font>
    <font>
      <sz val="10"/>
      <name val="Geneva"/>
    </font>
    <font>
      <b/>
      <sz val="8"/>
      <color rgb="FF008000"/>
      <name val="Arial"/>
      <family val="2"/>
    </font>
    <font>
      <sz val="8"/>
      <color indexed="17"/>
      <name val="Calibri"/>
      <family val="2"/>
    </font>
    <font>
      <sz val="12"/>
      <color indexed="17"/>
      <name val="Arial"/>
      <family val="2"/>
    </font>
    <font>
      <sz val="9"/>
      <color rgb="FF0000CC"/>
      <name val="Times New Roman"/>
      <family val="1"/>
    </font>
    <font>
      <sz val="9"/>
      <color rgb="FF0000CC"/>
      <name val="Arial"/>
      <family val="2"/>
    </font>
    <font>
      <sz val="8"/>
      <color rgb="FF0000CC"/>
      <name val="Arial Black"/>
      <family val="2"/>
    </font>
    <font>
      <sz val="8"/>
      <color rgb="FF0000CC"/>
      <name val="Arial"/>
      <family val="2"/>
    </font>
    <font>
      <sz val="10"/>
      <color rgb="FF0000CC"/>
      <name val="Arial Black"/>
      <family val="2"/>
    </font>
    <font>
      <sz val="10"/>
      <color rgb="FF0000CC"/>
      <name val="Geneva"/>
    </font>
    <font>
      <sz val="10"/>
      <color rgb="FF0000CC"/>
      <name val="Times New Roman"/>
      <family val="1"/>
    </font>
    <font>
      <i/>
      <sz val="9"/>
      <color rgb="FF0000CC"/>
      <name val="Times New Roman"/>
      <family val="1"/>
    </font>
    <font>
      <b/>
      <sz val="11"/>
      <color rgb="FF0000CC"/>
      <name val="Arial"/>
      <family val="2"/>
    </font>
    <font>
      <sz val="8"/>
      <color rgb="FF0000CC"/>
      <name val="Times New Roman"/>
      <family val="1"/>
    </font>
    <font>
      <sz val="8"/>
      <color rgb="FF0000CC"/>
      <name val="Geneva"/>
    </font>
    <font>
      <b/>
      <i/>
      <sz val="9"/>
      <color indexed="12"/>
      <name val="Times New Roman"/>
      <family val="1"/>
    </font>
    <font>
      <sz val="7"/>
      <name val="Geneva"/>
    </font>
    <font>
      <b/>
      <sz val="7"/>
      <name val="Arial"/>
      <family val="2"/>
    </font>
    <font>
      <b/>
      <i/>
      <u/>
      <sz val="10"/>
      <name val="Geneva"/>
    </font>
    <font>
      <sz val="7"/>
      <name val="Arial Black"/>
      <family val="2"/>
    </font>
    <font>
      <sz val="11"/>
      <name val="Calibri"/>
      <family val="2"/>
    </font>
    <font>
      <b/>
      <sz val="10"/>
      <name val="Geneva"/>
    </font>
    <font>
      <sz val="8"/>
      <color rgb="FF000000"/>
      <name val="Segoe U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8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7" fillId="0" borderId="0" applyFont="0" applyFill="0" applyBorder="0" applyAlignment="0" applyProtection="0"/>
  </cellStyleXfs>
  <cellXfs count="164">
    <xf numFmtId="0" fontId="0" fillId="0" borderId="0" xfId="0"/>
    <xf numFmtId="0" fontId="45" fillId="3" borderId="5" xfId="0" applyFont="1" applyFill="1" applyBorder="1" applyAlignment="1" applyProtection="1">
      <alignment horizontal="center" vertical="center"/>
      <protection locked="0"/>
    </xf>
    <xf numFmtId="3" fontId="41" fillId="3" borderId="2" xfId="0" applyNumberFormat="1" applyFont="1" applyFill="1" applyBorder="1" applyAlignment="1" applyProtection="1">
      <alignment horizontal="center" vertical="center"/>
      <protection locked="0"/>
    </xf>
    <xf numFmtId="3" fontId="41" fillId="3" borderId="4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1" fillId="0" borderId="1" xfId="0" applyFont="1" applyBorder="1"/>
    <xf numFmtId="0" fontId="41" fillId="0" borderId="6" xfId="0" applyFont="1" applyBorder="1" applyAlignment="1">
      <alignment vertical="center"/>
    </xf>
    <xf numFmtId="0" fontId="11" fillId="0" borderId="0" xfId="0" applyFont="1"/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166" fontId="22" fillId="0" borderId="0" xfId="0" applyNumberFormat="1" applyFont="1" applyAlignment="1">
      <alignment horizontal="center" vertical="center"/>
    </xf>
    <xf numFmtId="0" fontId="23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3" fontId="24" fillId="0" borderId="2" xfId="0" applyNumberFormat="1" applyFont="1" applyBorder="1" applyAlignment="1">
      <alignment horizontal="center" vertical="center"/>
    </xf>
    <xf numFmtId="0" fontId="30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7" fillId="0" borderId="0" xfId="0" applyFont="1" applyProtection="1">
      <protection locked="0" hidden="1"/>
    </xf>
    <xf numFmtId="0" fontId="28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5" fillId="0" borderId="0" xfId="0" applyFont="1" applyProtection="1">
      <protection locked="0" hidden="1"/>
    </xf>
    <xf numFmtId="0" fontId="30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26" fillId="0" borderId="0" xfId="0" applyFont="1" applyAlignment="1" applyProtection="1">
      <alignment vertical="center"/>
      <protection locked="0" hidden="1"/>
    </xf>
    <xf numFmtId="0" fontId="34" fillId="0" borderId="0" xfId="0" applyFont="1" applyProtection="1">
      <protection locked="0" hidden="1"/>
    </xf>
    <xf numFmtId="0" fontId="15" fillId="0" borderId="0" xfId="0" applyFont="1" applyProtection="1">
      <protection locked="0" hidden="1"/>
    </xf>
    <xf numFmtId="44" fontId="15" fillId="0" borderId="0" xfId="1" applyFont="1" applyProtection="1">
      <protection locked="0" hidden="1"/>
    </xf>
    <xf numFmtId="44" fontId="15" fillId="0" borderId="0" xfId="0" applyNumberFormat="1" applyFont="1" applyProtection="1">
      <protection locked="0" hidden="1"/>
    </xf>
    <xf numFmtId="44" fontId="15" fillId="0" borderId="11" xfId="1" applyFont="1" applyBorder="1" applyProtection="1"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57" fillId="0" borderId="0" xfId="0" applyFont="1" applyAlignment="1" applyProtection="1">
      <alignment vertical="center"/>
      <protection locked="0" hidden="1"/>
    </xf>
    <xf numFmtId="0" fontId="32" fillId="0" borderId="0" xfId="0" applyFont="1" applyAlignment="1" applyProtection="1">
      <alignment horizontal="center" vertical="center"/>
      <protection locked="0" hidden="1"/>
    </xf>
    <xf numFmtId="0" fontId="33" fillId="0" borderId="0" xfId="0" applyFont="1" applyProtection="1">
      <protection locked="0" hidden="1"/>
    </xf>
    <xf numFmtId="0" fontId="33" fillId="0" borderId="0" xfId="0" applyFont="1" applyAlignment="1" applyProtection="1">
      <alignment vertical="center"/>
      <protection locked="0" hidden="1"/>
    </xf>
    <xf numFmtId="166" fontId="22" fillId="0" borderId="0" xfId="0" applyNumberFormat="1" applyFont="1" applyAlignment="1" applyProtection="1">
      <alignment horizontal="center" vertical="center"/>
      <protection locked="0" hidden="1"/>
    </xf>
    <xf numFmtId="4" fontId="24" fillId="0" borderId="2" xfId="0" applyNumberFormat="1" applyFont="1" applyBorder="1" applyAlignment="1" applyProtection="1">
      <alignment horizontal="center" vertical="center"/>
      <protection hidden="1"/>
    </xf>
    <xf numFmtId="167" fontId="49" fillId="0" borderId="9" xfId="0" applyNumberFormat="1" applyFont="1" applyBorder="1" applyAlignment="1" applyProtection="1">
      <alignment horizontal="center" vertical="center" wrapText="1"/>
      <protection hidden="1"/>
    </xf>
    <xf numFmtId="0" fontId="15" fillId="4" borderId="3" xfId="0" applyFont="1" applyFill="1" applyBorder="1" applyAlignment="1">
      <alignment vertical="center"/>
    </xf>
    <xf numFmtId="0" fontId="0" fillId="4" borderId="3" xfId="0" applyFill="1" applyBorder="1"/>
    <xf numFmtId="0" fontId="10" fillId="4" borderId="3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0" fontId="45" fillId="4" borderId="5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vertical="top"/>
    </xf>
    <xf numFmtId="0" fontId="22" fillId="4" borderId="3" xfId="0" applyFont="1" applyFill="1" applyBorder="1" applyAlignment="1">
      <alignment vertical="center"/>
    </xf>
    <xf numFmtId="0" fontId="60" fillId="4" borderId="3" xfId="0" applyFont="1" applyFill="1" applyBorder="1" applyAlignment="1">
      <alignment vertical="center"/>
    </xf>
    <xf numFmtId="0" fontId="0" fillId="0" borderId="13" xfId="0" applyBorder="1"/>
    <xf numFmtId="0" fontId="2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8" fillId="0" borderId="0" xfId="0" applyFont="1"/>
    <xf numFmtId="0" fontId="35" fillId="0" borderId="0" xfId="0" applyFont="1"/>
    <xf numFmtId="0" fontId="1" fillId="0" borderId="17" xfId="0" applyFont="1" applyBorder="1"/>
    <xf numFmtId="0" fontId="6" fillId="0" borderId="0" xfId="0" applyFont="1" applyAlignment="1">
      <alignment horizontal="left" vertical="center"/>
    </xf>
    <xf numFmtId="0" fontId="3" fillId="0" borderId="0" xfId="0" applyFont="1"/>
    <xf numFmtId="0" fontId="3" fillId="0" borderId="17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0" borderId="19" xfId="0" applyBorder="1"/>
    <xf numFmtId="0" fontId="11" fillId="0" borderId="20" xfId="0" applyFont="1" applyBorder="1"/>
    <xf numFmtId="0" fontId="17" fillId="2" borderId="16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17" xfId="0" applyFont="1" applyFill="1" applyBorder="1"/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5" fillId="0" borderId="17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1" fillId="0" borderId="17" xfId="0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0" fontId="53" fillId="0" borderId="0" xfId="0" applyFont="1"/>
    <xf numFmtId="0" fontId="10" fillId="0" borderId="0" xfId="0" applyFont="1" applyAlignment="1">
      <alignment horizontal="right" vertical="center"/>
    </xf>
    <xf numFmtId="0" fontId="18" fillId="0" borderId="17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15" fillId="4" borderId="21" xfId="0" applyFont="1" applyFill="1" applyBorder="1" applyAlignment="1">
      <alignment vertical="center"/>
    </xf>
    <xf numFmtId="0" fontId="10" fillId="4" borderId="22" xfId="0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46" fillId="4" borderId="0" xfId="0" applyFont="1" applyFill="1"/>
    <xf numFmtId="0" fontId="45" fillId="4" borderId="0" xfId="0" applyFont="1" applyFill="1" applyAlignment="1">
      <alignment horizontal="center" vertical="center"/>
    </xf>
    <xf numFmtId="0" fontId="31" fillId="4" borderId="16" xfId="0" applyFont="1" applyFill="1" applyBorder="1" applyAlignment="1">
      <alignment vertical="center"/>
    </xf>
    <xf numFmtId="0" fontId="31" fillId="4" borderId="0" xfId="0" applyFont="1" applyFill="1" applyAlignment="1">
      <alignment vertical="center"/>
    </xf>
    <xf numFmtId="0" fontId="54" fillId="4" borderId="0" xfId="0" applyFont="1" applyFill="1" applyAlignment="1">
      <alignment vertical="center"/>
    </xf>
    <xf numFmtId="0" fontId="55" fillId="0" borderId="0" xfId="0" applyFont="1" applyAlignment="1">
      <alignment horizontal="center"/>
    </xf>
    <xf numFmtId="165" fontId="10" fillId="0" borderId="0" xfId="0" applyNumberFormat="1" applyFont="1" applyAlignment="1">
      <alignment horizontal="left" vertical="center"/>
    </xf>
    <xf numFmtId="0" fontId="0" fillId="0" borderId="17" xfId="0" applyBorder="1"/>
    <xf numFmtId="3" fontId="47" fillId="0" borderId="0" xfId="0" applyNumberFormat="1" applyFont="1" applyAlignment="1">
      <alignment horizontal="center" vertical="center"/>
    </xf>
    <xf numFmtId="0" fontId="52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6" fontId="22" fillId="0" borderId="0" xfId="0" applyNumberFormat="1" applyFont="1" applyAlignment="1">
      <alignment horizontal="center"/>
    </xf>
    <xf numFmtId="0" fontId="0" fillId="0" borderId="23" xfId="0" applyBorder="1"/>
    <xf numFmtId="0" fontId="10" fillId="0" borderId="24" xfId="0" applyFont="1" applyBorder="1" applyAlignment="1">
      <alignment vertical="center"/>
    </xf>
    <xf numFmtId="0" fontId="10" fillId="0" borderId="24" xfId="0" applyFont="1" applyBorder="1" applyAlignment="1">
      <alignment horizontal="right"/>
    </xf>
    <xf numFmtId="164" fontId="41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>
      <alignment vertical="center"/>
    </xf>
    <xf numFmtId="0" fontId="51" fillId="0" borderId="0" xfId="0" applyFont="1" applyAlignment="1" applyProtection="1">
      <alignment wrapText="1"/>
      <protection locked="0"/>
    </xf>
    <xf numFmtId="0" fontId="46" fillId="0" borderId="0" xfId="0" applyFont="1" applyAlignment="1" applyProtection="1">
      <alignment horizontal="center"/>
      <protection locked="0"/>
    </xf>
    <xf numFmtId="0" fontId="50" fillId="0" borderId="0" xfId="0" applyFont="1" applyAlignment="1">
      <alignment horizontal="center"/>
    </xf>
    <xf numFmtId="14" fontId="9" fillId="0" borderId="0" xfId="0" applyNumberFormat="1" applyFont="1" applyAlignment="1">
      <alignment horizontal="left" vertical="center"/>
    </xf>
    <xf numFmtId="167" fontId="41" fillId="3" borderId="2" xfId="0" applyNumberFormat="1" applyFont="1" applyFill="1" applyBorder="1" applyAlignment="1" applyProtection="1">
      <alignment horizontal="center" vertical="center"/>
      <protection locked="0"/>
    </xf>
    <xf numFmtId="0" fontId="50" fillId="0" borderId="25" xfId="0" applyFont="1" applyBorder="1" applyAlignment="1">
      <alignment horizontal="center"/>
    </xf>
    <xf numFmtId="0" fontId="50" fillId="0" borderId="26" xfId="0" applyFont="1" applyBorder="1" applyAlignment="1">
      <alignment horizontal="center"/>
    </xf>
    <xf numFmtId="0" fontId="41" fillId="3" borderId="2" xfId="0" applyFont="1" applyFill="1" applyBorder="1" applyAlignment="1" applyProtection="1">
      <alignment horizontal="center"/>
      <protection locked="0"/>
    </xf>
    <xf numFmtId="14" fontId="9" fillId="0" borderId="0" xfId="0" applyNumberFormat="1" applyFont="1" applyAlignment="1">
      <alignment horizontal="left" vertical="center"/>
    </xf>
    <xf numFmtId="164" fontId="41" fillId="3" borderId="2" xfId="0" applyNumberFormat="1" applyFont="1" applyFill="1" applyBorder="1" applyAlignment="1" applyProtection="1">
      <alignment horizontal="center"/>
      <protection locked="0"/>
    </xf>
    <xf numFmtId="164" fontId="41" fillId="3" borderId="18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left" vertical="center"/>
    </xf>
    <xf numFmtId="0" fontId="50" fillId="3" borderId="0" xfId="0" applyFont="1" applyFill="1" applyAlignment="1" applyProtection="1">
      <alignment horizontal="left" vertical="top" wrapText="1"/>
      <protection locked="0"/>
    </xf>
    <xf numFmtId="0" fontId="51" fillId="3" borderId="0" xfId="0" applyFont="1" applyFill="1" applyAlignment="1" applyProtection="1">
      <alignment horizontal="left" vertical="top" wrapText="1"/>
      <protection locked="0"/>
    </xf>
    <xf numFmtId="0" fontId="51" fillId="3" borderId="17" xfId="0" applyFont="1" applyFill="1" applyBorder="1" applyAlignment="1" applyProtection="1">
      <alignment wrapText="1"/>
      <protection locked="0"/>
    </xf>
    <xf numFmtId="0" fontId="41" fillId="3" borderId="2" xfId="0" applyFont="1" applyFill="1" applyBorder="1" applyAlignment="1" applyProtection="1">
      <alignment horizontal="left" vertical="center"/>
      <protection locked="0"/>
    </xf>
    <xf numFmtId="0" fontId="41" fillId="3" borderId="4" xfId="0" applyFont="1" applyFill="1" applyBorder="1" applyAlignment="1" applyProtection="1">
      <alignment horizontal="left" vertical="center"/>
      <protection locked="0"/>
    </xf>
    <xf numFmtId="7" fontId="38" fillId="0" borderId="10" xfId="1" applyNumberFormat="1" applyFont="1" applyBorder="1" applyAlignment="1" applyProtection="1">
      <alignment horizontal="center"/>
      <protection locked="0" hidden="1"/>
    </xf>
    <xf numFmtId="167" fontId="22" fillId="2" borderId="0" xfId="0" applyNumberFormat="1" applyFont="1" applyFill="1" applyAlignment="1" applyProtection="1">
      <alignment horizontal="center" vertical="center"/>
      <protection locked="0" hidden="1"/>
    </xf>
    <xf numFmtId="8" fontId="13" fillId="0" borderId="0" xfId="0" applyNumberFormat="1" applyFont="1" applyAlignment="1">
      <alignment horizontal="center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18" xfId="0" applyFont="1" applyBorder="1" applyAlignment="1" applyProtection="1">
      <alignment horizontal="center"/>
      <protection locked="0"/>
    </xf>
    <xf numFmtId="0" fontId="41" fillId="0" borderId="0" xfId="0" applyFont="1" applyAlignment="1">
      <alignment horizontal="left" vertical="center"/>
    </xf>
    <xf numFmtId="0" fontId="55" fillId="0" borderId="16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0" borderId="17" xfId="0" applyFont="1" applyBorder="1" applyAlignment="1">
      <alignment horizontal="center"/>
    </xf>
    <xf numFmtId="0" fontId="41" fillId="3" borderId="6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12"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FF7C80"/>
      <color rgb="FFCCFFFF"/>
      <color rgb="FF0000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X$27" lockText="1"/>
</file>

<file path=xl/ctrlProps/ctrlProp2.xml><?xml version="1.0" encoding="utf-8"?>
<formControlPr xmlns="http://schemas.microsoft.com/office/spreadsheetml/2009/9/main" objectType="CheckBox" fmlaLink="X30" lockText="1"/>
</file>

<file path=xl/ctrlProps/ctrlProp3.xml><?xml version="1.0" encoding="utf-8"?>
<formControlPr xmlns="http://schemas.microsoft.com/office/spreadsheetml/2009/9/main" objectType="CheckBox" fmlaLink="X33" lockText="1"/>
</file>

<file path=xl/ctrlProps/ctrlProp4.xml><?xml version="1.0" encoding="utf-8"?>
<formControlPr xmlns="http://schemas.microsoft.com/office/spreadsheetml/2009/9/main" objectType="CheckBox" fmlaLink="X36" lockText="1"/>
</file>

<file path=xl/ctrlProps/ctrlProp5.xml><?xml version="1.0" encoding="utf-8"?>
<formControlPr xmlns="http://schemas.microsoft.com/office/spreadsheetml/2009/9/main" objectType="CheckBox" fmlaLink="$X$48" lockText="1"/>
</file>

<file path=xl/ctrlProps/ctrlProp6.xml><?xml version="1.0" encoding="utf-8"?>
<formControlPr xmlns="http://schemas.microsoft.com/office/spreadsheetml/2009/9/main" objectType="CheckBox" fmlaLink="$X$79" lockText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93</xdr:row>
      <xdr:rowOff>0</xdr:rowOff>
    </xdr:from>
    <xdr:to>
      <xdr:col>11</xdr:col>
      <xdr:colOff>47625</xdr:colOff>
      <xdr:row>93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447800" y="9725025"/>
          <a:ext cx="1019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= Single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= Married</a:t>
          </a:r>
        </a:p>
      </xdr:txBody>
    </xdr:sp>
    <xdr:clientData/>
  </xdr:twoCellAnchor>
  <xdr:twoCellAnchor>
    <xdr:from>
      <xdr:col>0</xdr:col>
      <xdr:colOff>95250</xdr:colOff>
      <xdr:row>0</xdr:row>
      <xdr:rowOff>19050</xdr:rowOff>
    </xdr:from>
    <xdr:to>
      <xdr:col>4</xdr:col>
      <xdr:colOff>152400</xdr:colOff>
      <xdr:row>3</xdr:row>
      <xdr:rowOff>142875</xdr:rowOff>
    </xdr:to>
    <xdr:pic>
      <xdr:nvPicPr>
        <xdr:cNvPr id="1209" name="Picture 85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74295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137160</xdr:rowOff>
        </xdr:from>
        <xdr:to>
          <xdr:col>7</xdr:col>
          <xdr:colOff>106680</xdr:colOff>
          <xdr:row>27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28</xdr:row>
          <xdr:rowOff>0</xdr:rowOff>
        </xdr:from>
        <xdr:to>
          <xdr:col>8</xdr:col>
          <xdr:colOff>251460</xdr:colOff>
          <xdr:row>30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31</xdr:row>
          <xdr:rowOff>7620</xdr:rowOff>
        </xdr:from>
        <xdr:to>
          <xdr:col>8</xdr:col>
          <xdr:colOff>152400</xdr:colOff>
          <xdr:row>33</xdr:row>
          <xdr:rowOff>45720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34</xdr:row>
          <xdr:rowOff>0</xdr:rowOff>
        </xdr:from>
        <xdr:to>
          <xdr:col>8</xdr:col>
          <xdr:colOff>7620</xdr:colOff>
          <xdr:row>36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44</xdr:row>
          <xdr:rowOff>7620</xdr:rowOff>
        </xdr:from>
        <xdr:to>
          <xdr:col>4</xdr:col>
          <xdr:colOff>22860</xdr:colOff>
          <xdr:row>47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77</xdr:row>
          <xdr:rowOff>99060</xdr:rowOff>
        </xdr:from>
        <xdr:to>
          <xdr:col>4</xdr:col>
          <xdr:colOff>7620</xdr:colOff>
          <xdr:row>79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56</xdr:row>
          <xdr:rowOff>7620</xdr:rowOff>
        </xdr:from>
        <xdr:to>
          <xdr:col>9</xdr:col>
          <xdr:colOff>327660</xdr:colOff>
          <xdr:row>58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58</xdr:row>
          <xdr:rowOff>7620</xdr:rowOff>
        </xdr:from>
        <xdr:to>
          <xdr:col>9</xdr:col>
          <xdr:colOff>312420</xdr:colOff>
          <xdr:row>60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60</xdr:row>
          <xdr:rowOff>7620</xdr:rowOff>
        </xdr:from>
        <xdr:to>
          <xdr:col>9</xdr:col>
          <xdr:colOff>457200</xdr:colOff>
          <xdr:row>62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C37F61-2915-47F2-8E94-A096FF5A9B9E}" name="Table1" displayName="Table1" ref="A1:A33" totalsRowShown="0" dataDxfId="11">
  <autoFilter ref="A1:A33" xr:uid="{62C37F61-2915-47F2-8E94-A096FF5A9B9E}"/>
  <sortState xmlns:xlrd2="http://schemas.microsoft.com/office/spreadsheetml/2017/richdata2" ref="A2:A33">
    <sortCondition ref="A1:A33"/>
  </sortState>
  <tableColumns count="1">
    <tableColumn id="1" xr3:uid="{026E9979-96D4-461D-9EC5-505E97217255}" name="Non-Residential Connections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324"/>
  <sheetViews>
    <sheetView showGridLines="0" tabSelected="1" topLeftCell="A22" zoomScale="130" zoomScaleNormal="130" zoomScaleSheetLayoutView="110" workbookViewId="0">
      <selection activeCell="E46" sqref="E46:Q46"/>
    </sheetView>
  </sheetViews>
  <sheetFormatPr defaultColWidth="0" defaultRowHeight="13.2" zeroHeight="1"/>
  <cols>
    <col min="1" max="1" width="3.33203125" customWidth="1"/>
    <col min="2" max="2" width="2.6640625" customWidth="1"/>
    <col min="3" max="3" width="2" customWidth="1"/>
    <col min="4" max="4" width="0.88671875" customWidth="1"/>
    <col min="5" max="5" width="2.6640625" customWidth="1"/>
    <col min="6" max="8" width="4.33203125" customWidth="1"/>
    <col min="9" max="9" width="5" customWidth="1"/>
    <col min="10" max="10" width="10.6640625" customWidth="1"/>
    <col min="11" max="11" width="2" customWidth="1"/>
    <col min="12" max="12" width="8.44140625" customWidth="1"/>
    <col min="13" max="13" width="2.109375" customWidth="1"/>
    <col min="14" max="14" width="2" customWidth="1"/>
    <col min="15" max="15" width="0.88671875" customWidth="1"/>
    <col min="16" max="16" width="3" customWidth="1"/>
    <col min="17" max="17" width="12.44140625" customWidth="1"/>
    <col min="18" max="18" width="3.33203125" customWidth="1"/>
    <col min="19" max="19" width="3.5546875" customWidth="1"/>
    <col min="20" max="20" width="5.109375" customWidth="1"/>
    <col min="21" max="21" width="16.6640625" customWidth="1"/>
    <col min="22" max="22" width="9.5546875" customWidth="1"/>
    <col min="23" max="23" width="0.88671875" customWidth="1"/>
    <col min="24" max="24" width="6.6640625" hidden="1" customWidth="1"/>
    <col min="25" max="25" width="9.5546875" hidden="1" customWidth="1"/>
    <col min="26" max="28" width="5.6640625" hidden="1" customWidth="1"/>
    <col min="29" max="29" width="6.88671875" hidden="1" customWidth="1"/>
    <col min="30" max="16384" width="11.44140625" hidden="1"/>
  </cols>
  <sheetData>
    <row r="1" spans="1:44" ht="12" customHeight="1">
      <c r="A1" s="54"/>
      <c r="B1" s="55"/>
      <c r="C1" s="55"/>
      <c r="D1" s="55"/>
      <c r="E1" s="55"/>
      <c r="F1" s="55"/>
      <c r="G1" s="55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  <c r="W1" s="5"/>
      <c r="X1" s="21"/>
      <c r="Y1" s="20"/>
      <c r="Z1" s="20"/>
      <c r="AA1" s="20"/>
      <c r="AB1" s="20"/>
      <c r="AC1" s="20"/>
      <c r="AD1" s="20"/>
      <c r="AE1" s="20"/>
      <c r="AF1" s="20"/>
    </row>
    <row r="2" spans="1:44" ht="18" customHeight="1">
      <c r="A2" s="58"/>
      <c r="E2" s="59"/>
      <c r="F2" s="60" t="s">
        <v>0</v>
      </c>
      <c r="G2" s="59"/>
      <c r="H2" s="59"/>
      <c r="I2" s="59"/>
      <c r="Q2" s="5"/>
      <c r="R2" s="5"/>
      <c r="S2" s="5"/>
      <c r="T2" s="5"/>
      <c r="U2" s="5"/>
      <c r="V2" s="61"/>
      <c r="W2" s="5"/>
      <c r="X2" s="21"/>
      <c r="Y2" s="20"/>
      <c r="Z2" s="20"/>
      <c r="AA2" s="20"/>
      <c r="AB2" s="20"/>
      <c r="AC2" s="20"/>
      <c r="AD2" s="20"/>
      <c r="AE2" s="20"/>
      <c r="AF2" s="20"/>
    </row>
    <row r="3" spans="1:44" ht="21.75" customHeight="1">
      <c r="A3" s="58"/>
      <c r="E3" s="62"/>
      <c r="F3" s="62" t="s">
        <v>1</v>
      </c>
      <c r="G3" s="62"/>
      <c r="H3" s="62"/>
      <c r="I3" s="62"/>
      <c r="Q3" s="63"/>
      <c r="R3" s="63"/>
      <c r="S3" s="63"/>
      <c r="T3" s="63"/>
      <c r="U3" s="63"/>
      <c r="V3" s="64"/>
      <c r="W3" s="63"/>
      <c r="X3" s="21"/>
      <c r="Y3" s="20"/>
      <c r="Z3" s="20"/>
      <c r="AA3" s="20"/>
      <c r="AB3" s="20"/>
      <c r="AC3" s="20"/>
      <c r="AD3" s="20"/>
      <c r="AE3" s="20"/>
      <c r="AF3" s="20"/>
    </row>
    <row r="4" spans="1:44" ht="12" customHeight="1">
      <c r="A4" s="58"/>
      <c r="B4" s="6"/>
      <c r="C4" s="6"/>
      <c r="D4" s="6"/>
      <c r="E4" s="6"/>
      <c r="F4" s="7"/>
      <c r="G4" s="7"/>
      <c r="H4" s="65"/>
      <c r="I4" s="65"/>
      <c r="J4" s="66"/>
      <c r="K4" s="66"/>
      <c r="L4" s="66"/>
      <c r="M4" s="66"/>
      <c r="N4" s="66"/>
      <c r="O4" s="66"/>
      <c r="P4" s="66" t="s">
        <v>2</v>
      </c>
      <c r="Q4" s="142"/>
      <c r="R4" s="142"/>
      <c r="S4" s="142"/>
      <c r="T4" s="66" t="s">
        <v>3</v>
      </c>
      <c r="U4" s="144"/>
      <c r="V4" s="145"/>
      <c r="W4" s="133"/>
      <c r="X4" s="22"/>
      <c r="Y4" s="20"/>
      <c r="Z4" s="20"/>
      <c r="AA4" s="20"/>
      <c r="AB4" s="20"/>
      <c r="AC4" s="20"/>
      <c r="AD4" s="20"/>
      <c r="AE4" s="20"/>
      <c r="AF4" s="20"/>
    </row>
    <row r="5" spans="1:44" ht="4.5" customHeight="1" thickBot="1">
      <c r="A5" s="6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68"/>
      <c r="W5" s="10"/>
      <c r="X5" s="23"/>
      <c r="Y5" s="24"/>
      <c r="Z5" s="24"/>
      <c r="AA5" s="24"/>
      <c r="AB5" s="24"/>
      <c r="AC5" s="24"/>
      <c r="AD5" s="24"/>
      <c r="AE5" s="24"/>
      <c r="AF5" s="24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12" customHeight="1" thickTop="1">
      <c r="A6" s="69" t="s">
        <v>4</v>
      </c>
      <c r="B6" s="70"/>
      <c r="C6" s="70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  <c r="W6" s="10"/>
      <c r="X6" s="23"/>
      <c r="Y6" s="24"/>
      <c r="Z6" s="24"/>
      <c r="AA6" s="24"/>
      <c r="AB6" s="24"/>
      <c r="AC6" s="24"/>
      <c r="AD6" s="24"/>
      <c r="AE6" s="24"/>
      <c r="AF6" s="24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10.95" customHeight="1">
      <c r="A7" s="58"/>
      <c r="B7" s="73" t="s">
        <v>5</v>
      </c>
      <c r="C7" s="73"/>
      <c r="D7" s="73"/>
      <c r="E7" s="74"/>
      <c r="F7" s="75"/>
      <c r="G7" s="75"/>
      <c r="H7" s="74"/>
      <c r="I7" s="74"/>
      <c r="J7" s="74"/>
      <c r="K7" s="74"/>
      <c r="L7" s="75"/>
      <c r="M7" s="75"/>
      <c r="N7" s="73"/>
      <c r="O7" s="73" t="s">
        <v>6</v>
      </c>
      <c r="P7" s="73"/>
      <c r="Q7" s="73"/>
      <c r="R7" s="73"/>
      <c r="S7" s="73"/>
      <c r="T7" s="74"/>
      <c r="U7" s="74"/>
      <c r="V7" s="76"/>
      <c r="W7" s="74"/>
      <c r="X7" s="25"/>
      <c r="Y7" s="26"/>
      <c r="Z7" s="27"/>
      <c r="AA7" s="27"/>
      <c r="AB7" s="24"/>
      <c r="AC7" s="24"/>
      <c r="AD7" s="24"/>
      <c r="AE7" s="24"/>
      <c r="AF7" s="2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ht="10.95" customHeight="1">
      <c r="A8" s="58"/>
      <c r="B8" s="77" t="s">
        <v>7</v>
      </c>
      <c r="C8" s="74"/>
      <c r="D8" s="74"/>
      <c r="E8" s="74"/>
      <c r="F8" s="74"/>
      <c r="G8" s="78"/>
      <c r="H8" s="150"/>
      <c r="I8" s="150"/>
      <c r="J8" s="150"/>
      <c r="K8" s="150"/>
      <c r="L8" s="150"/>
      <c r="M8" s="79"/>
      <c r="N8" s="80"/>
      <c r="O8" s="77" t="s">
        <v>8</v>
      </c>
      <c r="P8" s="81"/>
      <c r="Q8" s="80"/>
      <c r="R8" s="150"/>
      <c r="S8" s="150"/>
      <c r="T8" s="150"/>
      <c r="U8" s="150"/>
      <c r="V8" s="82"/>
      <c r="W8" s="80"/>
      <c r="X8" s="28"/>
      <c r="Y8" s="28"/>
      <c r="Z8" s="28"/>
      <c r="AA8" s="29"/>
      <c r="AB8" s="29"/>
      <c r="AC8" s="29"/>
      <c r="AD8" s="29"/>
      <c r="AE8" s="29"/>
      <c r="AF8" s="28"/>
    </row>
    <row r="9" spans="1:44" ht="10.95" customHeight="1">
      <c r="A9" s="58"/>
      <c r="B9" s="77" t="s">
        <v>9</v>
      </c>
      <c r="C9" s="74"/>
      <c r="D9" s="74"/>
      <c r="E9" s="74"/>
      <c r="F9" s="74"/>
      <c r="G9" s="78"/>
      <c r="H9" s="151"/>
      <c r="I9" s="151"/>
      <c r="J9" s="151"/>
      <c r="K9" s="151"/>
      <c r="L9" s="151"/>
      <c r="M9" s="79"/>
      <c r="N9" s="80"/>
      <c r="O9" s="77" t="s">
        <v>10</v>
      </c>
      <c r="P9" s="81"/>
      <c r="Q9" s="80"/>
      <c r="R9" s="151"/>
      <c r="S9" s="151"/>
      <c r="T9" s="151"/>
      <c r="U9" s="151"/>
      <c r="V9" s="82"/>
      <c r="W9" s="80"/>
      <c r="X9" s="30"/>
      <c r="Y9" s="26"/>
      <c r="Z9" s="26"/>
      <c r="AA9" s="26"/>
      <c r="AB9" s="27"/>
      <c r="AC9" s="31"/>
      <c r="AD9" s="32"/>
      <c r="AE9" s="31"/>
      <c r="AF9" s="31"/>
    </row>
    <row r="10" spans="1:44" ht="10.95" customHeight="1">
      <c r="A10" s="58"/>
      <c r="B10" s="74"/>
      <c r="C10" s="74"/>
      <c r="D10" s="74"/>
      <c r="E10" s="74"/>
      <c r="F10" s="74"/>
      <c r="G10" s="78"/>
      <c r="H10" s="151"/>
      <c r="I10" s="151"/>
      <c r="J10" s="151"/>
      <c r="K10" s="151"/>
      <c r="L10" s="151"/>
      <c r="M10" s="79"/>
      <c r="N10" s="80"/>
      <c r="O10" s="77" t="s">
        <v>11</v>
      </c>
      <c r="P10" s="81"/>
      <c r="Q10" s="80"/>
      <c r="R10" s="151"/>
      <c r="S10" s="151"/>
      <c r="T10" s="151"/>
      <c r="U10" s="151"/>
      <c r="V10" s="82"/>
      <c r="W10" s="80"/>
      <c r="X10" s="30"/>
      <c r="Y10" s="26"/>
      <c r="Z10" s="26"/>
      <c r="AA10" s="26"/>
      <c r="AB10" s="27"/>
      <c r="AC10" s="31"/>
      <c r="AD10" s="32"/>
      <c r="AE10" s="31"/>
      <c r="AF10" s="31"/>
    </row>
    <row r="11" spans="1:44" ht="10.95" customHeight="1">
      <c r="A11" s="58"/>
      <c r="B11" s="77"/>
      <c r="C11" s="74"/>
      <c r="D11" s="74"/>
      <c r="E11" s="74"/>
      <c r="F11" s="75"/>
      <c r="G11" s="78"/>
      <c r="H11" s="9"/>
      <c r="I11" s="9"/>
      <c r="J11" s="9"/>
      <c r="K11" s="9"/>
      <c r="L11" s="9"/>
      <c r="M11" s="83"/>
      <c r="N11" s="80"/>
      <c r="O11" s="77" t="s">
        <v>12</v>
      </c>
      <c r="P11" s="81"/>
      <c r="Q11" s="80"/>
      <c r="R11" s="151"/>
      <c r="S11" s="151"/>
      <c r="T11" s="151"/>
      <c r="U11" s="151"/>
      <c r="V11" s="82"/>
      <c r="W11" s="80"/>
      <c r="X11" s="30"/>
      <c r="Y11" s="26"/>
      <c r="Z11" s="26"/>
      <c r="AA11" s="26"/>
      <c r="AB11" s="27"/>
      <c r="AC11" s="31"/>
      <c r="AD11" s="32"/>
      <c r="AE11" s="31"/>
      <c r="AF11" s="31"/>
    </row>
    <row r="12" spans="1:44" ht="10.95" customHeight="1">
      <c r="A12" s="58"/>
      <c r="B12" s="73" t="s">
        <v>13</v>
      </c>
      <c r="C12" s="73"/>
      <c r="D12" s="73"/>
      <c r="E12" s="84"/>
      <c r="F12" s="84"/>
      <c r="G12" s="84"/>
      <c r="H12" s="85"/>
      <c r="I12" s="85"/>
      <c r="J12" s="85"/>
      <c r="K12" s="85"/>
      <c r="L12" s="86"/>
      <c r="M12" s="86"/>
      <c r="N12" s="80"/>
      <c r="V12" s="82"/>
      <c r="W12" s="80"/>
      <c r="X12" s="30"/>
      <c r="Y12" s="26"/>
      <c r="Z12" s="26"/>
      <c r="AA12" s="26"/>
      <c r="AB12" s="27"/>
      <c r="AC12" s="31"/>
      <c r="AD12" s="32"/>
      <c r="AE12" s="31"/>
      <c r="AF12" s="31"/>
    </row>
    <row r="13" spans="1:44" ht="10.95" customHeight="1">
      <c r="A13" s="58"/>
      <c r="B13" s="77" t="s">
        <v>14</v>
      </c>
      <c r="C13" s="74"/>
      <c r="D13" s="74"/>
      <c r="E13" s="74"/>
      <c r="F13" s="75"/>
      <c r="G13" s="78"/>
      <c r="H13" s="150"/>
      <c r="I13" s="150"/>
      <c r="J13" s="150"/>
      <c r="K13" s="150"/>
      <c r="L13" s="150"/>
      <c r="M13" s="79"/>
      <c r="N13" s="75"/>
      <c r="O13" s="73" t="s">
        <v>15</v>
      </c>
      <c r="P13" s="73"/>
      <c r="Q13" s="73"/>
      <c r="R13" s="86"/>
      <c r="S13" s="86"/>
      <c r="T13" s="87"/>
      <c r="U13" s="87"/>
      <c r="V13" s="76"/>
      <c r="W13" s="74"/>
      <c r="X13" s="33"/>
      <c r="Y13" s="26"/>
      <c r="Z13" s="26"/>
      <c r="AA13" s="26"/>
      <c r="AB13" s="27"/>
      <c r="AC13" s="31"/>
      <c r="AD13" s="32"/>
      <c r="AE13" s="31"/>
      <c r="AF13" s="31"/>
    </row>
    <row r="14" spans="1:44" ht="10.95" customHeight="1">
      <c r="A14" s="58"/>
      <c r="B14" s="77" t="s">
        <v>10</v>
      </c>
      <c r="C14" s="74"/>
      <c r="D14" s="74"/>
      <c r="E14" s="74"/>
      <c r="F14" s="75"/>
      <c r="G14" s="78"/>
      <c r="H14" s="151"/>
      <c r="I14" s="151"/>
      <c r="J14" s="151"/>
      <c r="K14" s="151"/>
      <c r="L14" s="151"/>
      <c r="M14" s="79"/>
      <c r="N14" s="75"/>
      <c r="O14" s="77" t="s">
        <v>16</v>
      </c>
      <c r="P14" s="81"/>
      <c r="Q14" s="80"/>
      <c r="R14" s="150"/>
      <c r="S14" s="150"/>
      <c r="T14" s="150"/>
      <c r="U14" s="150"/>
      <c r="V14" s="76"/>
      <c r="W14" s="74"/>
      <c r="X14" s="21"/>
      <c r="Y14" s="20"/>
      <c r="Z14" s="20"/>
      <c r="AA14" s="20"/>
      <c r="AB14" s="20"/>
      <c r="AC14" s="20"/>
      <c r="AD14" s="20"/>
      <c r="AE14" s="20"/>
      <c r="AF14" s="20"/>
    </row>
    <row r="15" spans="1:44" ht="10.95" customHeight="1">
      <c r="A15" s="58"/>
      <c r="B15" s="77" t="s">
        <v>9</v>
      </c>
      <c r="C15" s="74"/>
      <c r="D15" s="74"/>
      <c r="E15" s="74"/>
      <c r="F15" s="75"/>
      <c r="G15" s="78"/>
      <c r="H15" s="151"/>
      <c r="I15" s="151"/>
      <c r="J15" s="151"/>
      <c r="K15" s="151"/>
      <c r="L15" s="151"/>
      <c r="M15" s="79"/>
      <c r="N15" s="80"/>
      <c r="O15" s="77" t="s">
        <v>10</v>
      </c>
      <c r="P15" s="81"/>
      <c r="Q15" s="80"/>
      <c r="R15" s="151"/>
      <c r="S15" s="151"/>
      <c r="T15" s="151"/>
      <c r="U15" s="151"/>
      <c r="V15" s="82"/>
      <c r="W15" s="80"/>
      <c r="X15" s="33" t="s">
        <v>17</v>
      </c>
      <c r="Y15" s="20"/>
      <c r="Z15" s="20"/>
      <c r="AA15" s="20"/>
      <c r="AB15" s="20"/>
      <c r="AC15" s="20"/>
      <c r="AD15" s="20"/>
      <c r="AE15" s="20"/>
      <c r="AF15" s="20"/>
    </row>
    <row r="16" spans="1:44" ht="10.95" customHeight="1">
      <c r="A16" s="58"/>
      <c r="B16" s="77"/>
      <c r="C16" s="74"/>
      <c r="D16" s="74"/>
      <c r="E16" s="74"/>
      <c r="F16" s="75"/>
      <c r="G16" s="78"/>
      <c r="H16" s="151"/>
      <c r="I16" s="151"/>
      <c r="J16" s="151"/>
      <c r="K16" s="151"/>
      <c r="L16" s="151"/>
      <c r="M16" s="79"/>
      <c r="N16" s="80"/>
      <c r="O16" s="77" t="s">
        <v>11</v>
      </c>
      <c r="P16" s="81"/>
      <c r="Q16" s="80"/>
      <c r="R16" s="151"/>
      <c r="S16" s="151"/>
      <c r="T16" s="151"/>
      <c r="U16" s="151"/>
      <c r="V16" s="82"/>
      <c r="W16" s="80"/>
      <c r="X16" s="21"/>
      <c r="Y16" s="20"/>
      <c r="Z16" s="20"/>
      <c r="AA16" s="20"/>
      <c r="AB16" s="20"/>
      <c r="AC16" s="20"/>
      <c r="AD16" s="20"/>
      <c r="AE16" s="20"/>
      <c r="AF16" s="20"/>
    </row>
    <row r="17" spans="1:32" ht="10.95" customHeight="1">
      <c r="A17" s="58"/>
      <c r="B17" s="77" t="s">
        <v>11</v>
      </c>
      <c r="C17" s="74"/>
      <c r="D17" s="74"/>
      <c r="E17" s="74"/>
      <c r="F17" s="75"/>
      <c r="G17" s="78"/>
      <c r="H17" s="151"/>
      <c r="I17" s="151"/>
      <c r="J17" s="151"/>
      <c r="K17" s="151"/>
      <c r="L17" s="151"/>
      <c r="M17" s="79"/>
      <c r="N17" s="80"/>
      <c r="O17" s="77" t="s">
        <v>12</v>
      </c>
      <c r="P17" s="81"/>
      <c r="Q17" s="80"/>
      <c r="R17" s="161"/>
      <c r="S17" s="161"/>
      <c r="T17" s="161"/>
      <c r="U17" s="161"/>
      <c r="V17" s="82"/>
      <c r="W17" s="80"/>
      <c r="X17" s="19" t="s">
        <v>18</v>
      </c>
      <c r="Y17" s="20"/>
      <c r="Z17" s="20"/>
      <c r="AA17" s="20"/>
      <c r="AB17" s="20"/>
      <c r="AC17" s="20"/>
      <c r="AD17" s="20"/>
      <c r="AE17" s="20"/>
      <c r="AF17" s="20"/>
    </row>
    <row r="18" spans="1:32" ht="10.95" customHeight="1">
      <c r="A18" s="58"/>
      <c r="B18" s="77" t="s">
        <v>12</v>
      </c>
      <c r="C18" s="74"/>
      <c r="D18" s="74"/>
      <c r="E18" s="74"/>
      <c r="F18" s="75"/>
      <c r="G18" s="78"/>
      <c r="H18" s="151"/>
      <c r="I18" s="151"/>
      <c r="J18" s="151"/>
      <c r="K18" s="151"/>
      <c r="L18" s="151"/>
      <c r="M18" s="79"/>
      <c r="N18" s="80"/>
      <c r="O18" s="77"/>
      <c r="P18" s="81"/>
      <c r="Q18" s="80"/>
      <c r="R18" s="157"/>
      <c r="S18" s="157"/>
      <c r="T18" s="157"/>
      <c r="U18" s="157"/>
      <c r="V18" s="82"/>
      <c r="W18" s="80"/>
      <c r="X18" s="19" t="s">
        <v>19</v>
      </c>
      <c r="Y18" s="20"/>
      <c r="Z18" s="20"/>
      <c r="AA18" s="20"/>
      <c r="AB18" s="20"/>
      <c r="AC18" s="20"/>
      <c r="AD18" s="20"/>
      <c r="AE18" s="20"/>
      <c r="AF18" s="20"/>
    </row>
    <row r="19" spans="1:32" ht="10.95" customHeight="1">
      <c r="A19" s="58"/>
      <c r="B19" s="73"/>
      <c r="C19" s="74"/>
      <c r="D19" s="74"/>
      <c r="E19" s="74"/>
      <c r="F19" s="74"/>
      <c r="G19" s="74"/>
      <c r="H19" s="87"/>
      <c r="I19" s="87"/>
      <c r="J19" s="87"/>
      <c r="K19" s="87"/>
      <c r="L19" s="87"/>
      <c r="M19" s="87"/>
      <c r="N19" s="74"/>
      <c r="O19" s="77"/>
      <c r="P19" s="81"/>
      <c r="Q19" s="80"/>
      <c r="R19" s="157"/>
      <c r="S19" s="157"/>
      <c r="T19" s="157"/>
      <c r="U19" s="157"/>
      <c r="V19" s="76"/>
      <c r="W19" s="74"/>
      <c r="X19" s="19" t="s">
        <v>20</v>
      </c>
      <c r="Y19" s="20"/>
      <c r="Z19" s="20"/>
      <c r="AA19" s="152">
        <v>3454.03</v>
      </c>
      <c r="AB19" s="152"/>
      <c r="AC19" s="20"/>
      <c r="AD19" s="20"/>
      <c r="AE19" s="20"/>
      <c r="AF19" s="20"/>
    </row>
    <row r="20" spans="1:32" ht="10.5" customHeight="1">
      <c r="A20" s="58"/>
      <c r="B20" s="73" t="s">
        <v>21</v>
      </c>
      <c r="C20" s="75"/>
      <c r="D20" s="75"/>
      <c r="E20" s="74"/>
      <c r="F20" s="74"/>
      <c r="G20" s="74"/>
      <c r="H20" s="74"/>
      <c r="I20" s="74"/>
      <c r="J20" s="74"/>
      <c r="K20" s="74"/>
      <c r="L20" s="74"/>
      <c r="M20" s="74"/>
      <c r="N20" s="74"/>
      <c r="V20" s="88"/>
      <c r="W20" s="75"/>
      <c r="X20" s="21"/>
      <c r="Y20" s="20"/>
      <c r="Z20" s="20"/>
      <c r="AA20" s="20"/>
      <c r="AB20" s="20"/>
      <c r="AC20" s="20"/>
      <c r="AD20" s="20"/>
      <c r="AE20" s="20"/>
      <c r="AF20" s="20"/>
    </row>
    <row r="21" spans="1:32" ht="10.95" customHeight="1">
      <c r="A21" s="58"/>
      <c r="B21" s="75"/>
      <c r="C21" s="1"/>
      <c r="D21" s="74"/>
      <c r="E21" s="89"/>
      <c r="F21" s="89" t="s">
        <v>22</v>
      </c>
      <c r="G21" s="74"/>
      <c r="H21" s="74"/>
      <c r="I21" s="74"/>
      <c r="J21" s="74"/>
      <c r="K21" s="74"/>
      <c r="L21" s="74"/>
      <c r="M21" s="74"/>
      <c r="N21" s="74"/>
      <c r="V21" s="88"/>
      <c r="W21" s="75"/>
      <c r="X21" s="33"/>
      <c r="Y21" s="20"/>
      <c r="Z21" s="20"/>
      <c r="AA21" s="20"/>
      <c r="AB21" s="20"/>
      <c r="AC21" s="20"/>
      <c r="AD21" s="20"/>
      <c r="AE21" s="20"/>
      <c r="AF21" s="20"/>
    </row>
    <row r="22" spans="1:32" ht="5.25" customHeight="1">
      <c r="A22" s="58"/>
      <c r="B22" s="75"/>
      <c r="C22" s="90"/>
      <c r="D22" s="74"/>
      <c r="E22" s="91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  <c r="R22" s="75"/>
      <c r="S22" s="75"/>
      <c r="T22" s="75"/>
      <c r="U22" s="75"/>
      <c r="V22" s="88"/>
      <c r="W22" s="75"/>
      <c r="X22" s="21"/>
      <c r="Y22" s="20"/>
      <c r="Z22" s="20"/>
      <c r="AA22" s="20"/>
      <c r="AB22" s="20"/>
      <c r="AC22" s="20"/>
      <c r="AD22" s="20"/>
      <c r="AE22" s="20"/>
      <c r="AF22" s="20"/>
    </row>
    <row r="23" spans="1:32" ht="10.95" customHeight="1">
      <c r="A23" s="69" t="s">
        <v>23</v>
      </c>
      <c r="B23" s="70"/>
      <c r="C23" s="70"/>
      <c r="D23" s="70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2"/>
      <c r="W23" s="10"/>
      <c r="X23" s="21"/>
      <c r="Y23" s="20"/>
      <c r="Z23" s="20"/>
      <c r="AA23" s="20"/>
      <c r="AB23" s="20"/>
      <c r="AC23" s="20"/>
      <c r="AD23" s="20"/>
      <c r="AE23" s="20"/>
      <c r="AF23" s="20"/>
    </row>
    <row r="24" spans="1:32" ht="10.95" customHeight="1">
      <c r="A24" s="92"/>
      <c r="B24" s="93"/>
      <c r="C24" s="93"/>
      <c r="D24" s="9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94"/>
      <c r="W24" s="10"/>
      <c r="X24" s="21"/>
      <c r="Y24" s="20"/>
      <c r="Z24" s="20"/>
      <c r="AA24" s="20"/>
      <c r="AB24" s="20"/>
      <c r="AC24" s="20"/>
      <c r="AD24" s="20"/>
      <c r="AE24" s="20"/>
      <c r="AF24" s="20"/>
    </row>
    <row r="25" spans="1:32" ht="10.95" customHeight="1">
      <c r="A25" s="58"/>
      <c r="B25" s="73" t="s">
        <v>24</v>
      </c>
      <c r="D25" s="75"/>
      <c r="E25" s="74"/>
      <c r="F25" s="95"/>
      <c r="G25" s="74"/>
      <c r="H25" s="74"/>
      <c r="I25" s="74"/>
      <c r="J25" s="74"/>
      <c r="K25" s="74"/>
      <c r="M25" s="95"/>
      <c r="R25" s="74"/>
      <c r="S25" s="74"/>
      <c r="T25" s="74"/>
      <c r="U25" s="96" t="s">
        <v>25</v>
      </c>
      <c r="V25" s="76"/>
      <c r="W25" s="74"/>
      <c r="X25" s="33" t="s">
        <v>26</v>
      </c>
      <c r="Y25" s="34"/>
      <c r="Z25" s="34"/>
      <c r="AA25" s="34"/>
      <c r="AB25" s="34"/>
      <c r="AC25" s="34"/>
      <c r="AD25" s="34"/>
      <c r="AE25" s="34"/>
      <c r="AF25" s="34"/>
    </row>
    <row r="26" spans="1:32" ht="3" customHeight="1">
      <c r="A26" s="58"/>
      <c r="B26" s="75"/>
      <c r="C26" s="73"/>
      <c r="D26" s="75"/>
      <c r="E26" s="74"/>
      <c r="F26" s="95"/>
      <c r="G26" s="74"/>
      <c r="H26" s="74"/>
      <c r="I26" s="74"/>
      <c r="J26" s="74"/>
      <c r="K26" s="74"/>
      <c r="M26" s="95"/>
      <c r="R26" s="74"/>
      <c r="S26" s="74"/>
      <c r="T26" s="74"/>
      <c r="U26" s="95"/>
      <c r="V26" s="76"/>
      <c r="W26" s="74"/>
      <c r="X26" s="20"/>
      <c r="Y26" s="34"/>
      <c r="Z26" s="34"/>
      <c r="AA26" s="34"/>
      <c r="AB26" s="34"/>
      <c r="AC26" s="34"/>
      <c r="AD26" s="34"/>
      <c r="AE26" s="34"/>
      <c r="AF26" s="34"/>
    </row>
    <row r="27" spans="1:32" ht="10.95" customHeight="1">
      <c r="A27" s="58"/>
      <c r="B27" s="75" t="str">
        <f>IF(AND($X$27=FALSE,$U$27&gt;0),"&gt;&gt;","")</f>
        <v/>
      </c>
      <c r="C27" s="97"/>
      <c r="D27" s="75"/>
      <c r="E27" s="74" t="s">
        <v>27</v>
      </c>
      <c r="F27" s="95" t="s">
        <v>28</v>
      </c>
      <c r="G27" s="74"/>
      <c r="H27" s="74"/>
      <c r="I27" s="74"/>
      <c r="J27" s="77" t="s">
        <v>29</v>
      </c>
      <c r="M27" s="98"/>
      <c r="R27" s="74"/>
      <c r="S27" s="74"/>
      <c r="T27" s="74"/>
      <c r="U27" s="2"/>
      <c r="V27" s="76"/>
      <c r="W27" s="74"/>
      <c r="X27" s="19" t="b">
        <v>0</v>
      </c>
      <c r="Y27" s="35">
        <v>3454.03</v>
      </c>
      <c r="Z27" s="34" t="s">
        <v>30</v>
      </c>
      <c r="AA27" s="34"/>
      <c r="AB27" s="34"/>
      <c r="AC27" s="34"/>
      <c r="AD27" s="34"/>
      <c r="AE27" s="36">
        <f>IF(X27,U27*Y27,0)</f>
        <v>0</v>
      </c>
      <c r="AF27" s="34">
        <f>IF(X27,U27,0)</f>
        <v>0</v>
      </c>
    </row>
    <row r="28" spans="1:32" ht="10.95" customHeight="1">
      <c r="A28" s="58"/>
      <c r="B28" s="75"/>
      <c r="C28" s="97"/>
      <c r="D28" s="75"/>
      <c r="E28" s="74"/>
      <c r="F28" s="154" t="s">
        <v>31</v>
      </c>
      <c r="G28" s="154"/>
      <c r="H28" s="154"/>
      <c r="I28" s="154"/>
      <c r="J28" s="77"/>
      <c r="M28" s="98"/>
      <c r="R28" s="74"/>
      <c r="S28" s="74"/>
      <c r="T28" s="74"/>
      <c r="U28" s="98"/>
      <c r="V28" s="76"/>
      <c r="W28" s="74"/>
      <c r="X28" s="19"/>
      <c r="Y28" s="35"/>
      <c r="Z28" s="34"/>
      <c r="AA28" s="34"/>
      <c r="AB28" s="34"/>
      <c r="AC28" s="34"/>
      <c r="AD28" s="34"/>
      <c r="AE28" s="36"/>
      <c r="AF28" s="34"/>
    </row>
    <row r="29" spans="1:32" ht="3" customHeight="1">
      <c r="A29" s="58"/>
      <c r="B29" s="75"/>
      <c r="C29" s="97"/>
      <c r="D29" s="75"/>
      <c r="E29" s="74"/>
      <c r="F29" s="95"/>
      <c r="G29" s="74"/>
      <c r="H29" s="74"/>
      <c r="I29" s="74"/>
      <c r="J29" s="99"/>
      <c r="M29" s="95"/>
      <c r="N29" s="97"/>
      <c r="O29" s="75"/>
      <c r="P29" s="74"/>
      <c r="Q29" s="95"/>
      <c r="R29" s="74"/>
      <c r="S29" s="74"/>
      <c r="T29" s="74"/>
      <c r="U29" s="95"/>
      <c r="V29" s="76"/>
      <c r="W29" s="74"/>
      <c r="X29" s="19"/>
      <c r="Y29" s="35"/>
      <c r="Z29" s="34" t="s">
        <v>30</v>
      </c>
      <c r="AA29" s="34"/>
      <c r="AB29" s="34"/>
      <c r="AC29" s="34"/>
      <c r="AD29" s="34"/>
      <c r="AE29" s="36"/>
      <c r="AF29" s="34">
        <f>IF(X29,U29,0)</f>
        <v>0</v>
      </c>
    </row>
    <row r="30" spans="1:32" ht="10.95" customHeight="1">
      <c r="A30" s="58"/>
      <c r="B30" s="75" t="str">
        <f>IF(AND($X$30=FALSE,$U$30&gt;0),"&gt;&gt;","")</f>
        <v/>
      </c>
      <c r="C30" s="97"/>
      <c r="D30" s="75"/>
      <c r="E30" s="74" t="s">
        <v>32</v>
      </c>
      <c r="F30" s="95" t="s">
        <v>33</v>
      </c>
      <c r="G30" s="74"/>
      <c r="H30" s="74"/>
      <c r="I30" s="74"/>
      <c r="J30" s="77" t="s">
        <v>34</v>
      </c>
      <c r="M30" s="95"/>
      <c r="N30" s="97"/>
      <c r="O30" s="75"/>
      <c r="P30" s="74"/>
      <c r="Q30" s="95"/>
      <c r="R30" s="74"/>
      <c r="S30" s="74"/>
      <c r="T30" s="74"/>
      <c r="U30" s="2"/>
      <c r="V30" s="76"/>
      <c r="W30" s="74"/>
      <c r="X30" s="19" t="b">
        <v>0</v>
      </c>
      <c r="Y30" s="35">
        <v>3108.63</v>
      </c>
      <c r="Z30" s="34" t="s">
        <v>30</v>
      </c>
      <c r="AA30" s="34"/>
      <c r="AB30" s="34"/>
      <c r="AC30" s="34"/>
      <c r="AD30" s="34"/>
      <c r="AE30" s="36">
        <f>IF(X30,U30*Y30,0)</f>
        <v>0</v>
      </c>
      <c r="AF30" s="34">
        <f>IF(X30,U30,0)</f>
        <v>0</v>
      </c>
    </row>
    <row r="31" spans="1:32" ht="10.95" customHeight="1">
      <c r="A31" s="58"/>
      <c r="B31" s="75"/>
      <c r="C31" s="97"/>
      <c r="D31" s="75"/>
      <c r="F31" s="154" t="s">
        <v>35</v>
      </c>
      <c r="G31" s="154"/>
      <c r="H31" s="154"/>
      <c r="I31" s="154"/>
      <c r="J31" s="77" t="s">
        <v>36</v>
      </c>
      <c r="M31" s="98"/>
      <c r="R31" s="74"/>
      <c r="S31" s="74"/>
      <c r="T31" s="74"/>
      <c r="V31" s="76"/>
      <c r="W31" s="74"/>
      <c r="X31" s="19"/>
      <c r="Y31" s="35"/>
      <c r="Z31" s="34"/>
      <c r="AA31" s="34"/>
      <c r="AB31" s="34"/>
      <c r="AC31" s="34"/>
      <c r="AD31" s="34"/>
      <c r="AE31" s="36"/>
      <c r="AF31" s="34"/>
    </row>
    <row r="32" spans="1:32" ht="3" customHeight="1">
      <c r="A32" s="58"/>
      <c r="B32" s="75"/>
      <c r="C32" s="97"/>
      <c r="D32" s="75"/>
      <c r="E32" s="74"/>
      <c r="F32" s="95"/>
      <c r="G32" s="74"/>
      <c r="H32" s="74"/>
      <c r="I32" s="74"/>
      <c r="J32" s="77"/>
      <c r="K32" s="74"/>
      <c r="M32" s="95"/>
      <c r="N32" s="97"/>
      <c r="O32" s="75"/>
      <c r="P32" s="74"/>
      <c r="Q32" s="95"/>
      <c r="R32" s="74"/>
      <c r="S32" s="74"/>
      <c r="T32" s="74"/>
      <c r="U32" s="95"/>
      <c r="V32" s="76"/>
      <c r="W32" s="74"/>
      <c r="X32" s="20"/>
      <c r="Y32" s="20"/>
      <c r="Z32" s="20"/>
      <c r="AA32" s="20"/>
      <c r="AB32" s="20"/>
      <c r="AC32" s="20"/>
      <c r="AD32" s="20"/>
      <c r="AE32" s="20"/>
      <c r="AF32" s="34">
        <f>IF(X32,U32,0)</f>
        <v>0</v>
      </c>
    </row>
    <row r="33" spans="1:32" ht="10.95" customHeight="1">
      <c r="A33" s="58"/>
      <c r="B33" s="75" t="str">
        <f>IF(AND($X$33=FALSE,$U$33&gt;0),"&gt;&gt;","")</f>
        <v/>
      </c>
      <c r="C33" s="97"/>
      <c r="D33" s="75"/>
      <c r="E33" s="74" t="s">
        <v>37</v>
      </c>
      <c r="F33" s="95" t="s">
        <v>38</v>
      </c>
      <c r="G33" s="74"/>
      <c r="H33" s="74"/>
      <c r="I33" s="74"/>
      <c r="J33" s="77" t="s">
        <v>39</v>
      </c>
      <c r="K33" s="74"/>
      <c r="M33" s="98"/>
      <c r="R33" s="74"/>
      <c r="S33" s="74"/>
      <c r="T33" s="74"/>
      <c r="U33" s="2"/>
      <c r="V33" s="76"/>
      <c r="W33" s="74"/>
      <c r="X33" s="19" t="b">
        <v>0</v>
      </c>
      <c r="Y33" s="35">
        <v>2625.06</v>
      </c>
      <c r="Z33" s="34" t="s">
        <v>30</v>
      </c>
      <c r="AA33" s="34"/>
      <c r="AB33" s="34"/>
      <c r="AC33" s="34"/>
      <c r="AD33" s="34"/>
      <c r="AE33" s="36">
        <f>IF(X33,U33*Y33,0)</f>
        <v>0</v>
      </c>
      <c r="AF33" s="34">
        <f>IF(X33,U33,0)</f>
        <v>0</v>
      </c>
    </row>
    <row r="34" spans="1:32" ht="10.95" customHeight="1">
      <c r="A34" s="58"/>
      <c r="B34" s="75"/>
      <c r="C34" s="97"/>
      <c r="D34" s="75"/>
      <c r="E34" s="74"/>
      <c r="F34" s="154" t="s">
        <v>40</v>
      </c>
      <c r="G34" s="154"/>
      <c r="H34" s="154"/>
      <c r="I34" s="154"/>
      <c r="J34" s="77" t="s">
        <v>41</v>
      </c>
      <c r="K34" s="74"/>
      <c r="M34" s="95"/>
      <c r="N34" s="97"/>
      <c r="O34" s="75"/>
      <c r="P34" s="74"/>
      <c r="Q34" s="95"/>
      <c r="R34" s="74"/>
      <c r="S34" s="74"/>
      <c r="T34" s="74"/>
      <c r="U34" s="95"/>
      <c r="V34" s="76"/>
      <c r="W34" s="74"/>
      <c r="X34" s="19"/>
      <c r="Y34" s="35"/>
      <c r="Z34" s="34" t="s">
        <v>30</v>
      </c>
      <c r="AA34" s="34"/>
      <c r="AB34" s="34"/>
      <c r="AC34" s="34"/>
      <c r="AD34" s="34"/>
      <c r="AE34" s="36"/>
      <c r="AF34" s="34"/>
    </row>
    <row r="35" spans="1:32" ht="3" customHeight="1">
      <c r="A35" s="58"/>
      <c r="B35" s="75"/>
      <c r="C35" s="97"/>
      <c r="D35" s="75"/>
      <c r="E35" s="74"/>
      <c r="F35" s="95"/>
      <c r="G35" s="74"/>
      <c r="H35" s="74"/>
      <c r="I35" s="74"/>
      <c r="J35" s="77"/>
      <c r="K35" s="74"/>
      <c r="M35" s="95"/>
      <c r="N35" s="97"/>
      <c r="O35" s="75"/>
      <c r="P35" s="74"/>
      <c r="Q35" s="95"/>
      <c r="R35" s="74"/>
      <c r="S35" s="74"/>
      <c r="T35" s="74"/>
      <c r="U35" s="95"/>
      <c r="V35" s="76"/>
      <c r="W35" s="74"/>
      <c r="X35" s="19"/>
      <c r="Y35" s="35"/>
      <c r="Z35" s="34"/>
      <c r="AA35" s="34"/>
      <c r="AB35" s="34"/>
      <c r="AC35" s="34"/>
      <c r="AD35" s="34"/>
      <c r="AE35" s="36"/>
      <c r="AF35" s="34">
        <f>IF(X35,U35,0)</f>
        <v>0</v>
      </c>
    </row>
    <row r="36" spans="1:32" ht="10.95" customHeight="1">
      <c r="A36" s="58"/>
      <c r="B36" s="75" t="str">
        <f>IF(AND($X$36=FALSE,$U$36&gt;0),"&gt;&gt;","")</f>
        <v/>
      </c>
      <c r="C36" s="97"/>
      <c r="D36" s="75"/>
      <c r="E36" s="74" t="s">
        <v>42</v>
      </c>
      <c r="F36" s="95" t="s">
        <v>43</v>
      </c>
      <c r="G36" s="74"/>
      <c r="H36" s="74"/>
      <c r="I36" s="74"/>
      <c r="J36" s="77" t="s">
        <v>44</v>
      </c>
      <c r="K36" s="74"/>
      <c r="M36" s="98"/>
      <c r="O36" s="75"/>
      <c r="P36" s="74"/>
      <c r="Q36" s="95"/>
      <c r="R36" s="74"/>
      <c r="S36" s="74"/>
      <c r="T36" s="74"/>
      <c r="U36" s="2"/>
      <c r="V36" s="76"/>
      <c r="W36" s="74"/>
      <c r="X36" s="19" t="b">
        <v>0</v>
      </c>
      <c r="Y36" s="35">
        <v>2106.96</v>
      </c>
      <c r="Z36" s="34" t="s">
        <v>30</v>
      </c>
      <c r="AA36" s="34"/>
      <c r="AB36" s="34"/>
      <c r="AC36" s="34"/>
      <c r="AD36" s="34"/>
      <c r="AE36" s="36">
        <f>IF(X36,U36*Y36,0)</f>
        <v>0</v>
      </c>
      <c r="AF36" s="34">
        <f>IF(X36,U36,0)</f>
        <v>0</v>
      </c>
    </row>
    <row r="37" spans="1:32" ht="10.95" customHeight="1">
      <c r="A37" s="58"/>
      <c r="B37" s="75"/>
      <c r="C37" s="97"/>
      <c r="D37" s="75"/>
      <c r="E37" s="74"/>
      <c r="F37" s="154" t="s">
        <v>45</v>
      </c>
      <c r="G37" s="154"/>
      <c r="H37" s="154"/>
      <c r="I37" s="154"/>
      <c r="J37" s="77" t="s">
        <v>107</v>
      </c>
      <c r="K37" s="74"/>
      <c r="L37" s="95"/>
      <c r="M37" s="95"/>
      <c r="O37" s="75"/>
      <c r="P37" s="74"/>
      <c r="Q37" s="95"/>
      <c r="R37" s="74"/>
      <c r="S37" s="74"/>
      <c r="T37" s="74"/>
      <c r="U37" s="74"/>
      <c r="V37" s="76"/>
      <c r="W37" s="74"/>
      <c r="X37" s="19"/>
      <c r="Y37" s="34"/>
      <c r="Z37" s="34"/>
      <c r="AA37" s="34"/>
      <c r="AB37" s="34"/>
      <c r="AC37" s="34"/>
      <c r="AD37" s="34"/>
      <c r="AE37" s="34"/>
      <c r="AF37" s="34"/>
    </row>
    <row r="38" spans="1:32" ht="10.95" customHeight="1">
      <c r="A38" s="58"/>
      <c r="B38" s="75"/>
      <c r="C38" s="97"/>
      <c r="D38" s="75"/>
      <c r="E38" s="74"/>
      <c r="F38" s="95"/>
      <c r="G38" s="74"/>
      <c r="H38" s="74"/>
      <c r="I38" s="74"/>
      <c r="J38" s="74"/>
      <c r="K38" s="74"/>
      <c r="L38" s="95"/>
      <c r="M38" s="95"/>
      <c r="O38" s="75"/>
      <c r="P38" s="74"/>
      <c r="Q38" s="95"/>
      <c r="R38" s="74"/>
      <c r="S38" s="74"/>
      <c r="T38" s="74"/>
      <c r="U38" s="74"/>
      <c r="V38" s="76"/>
      <c r="W38" s="74"/>
      <c r="X38" s="19"/>
      <c r="Y38" s="34"/>
      <c r="Z38" s="34"/>
      <c r="AA38" s="34"/>
      <c r="AB38" s="34"/>
      <c r="AC38" s="34"/>
      <c r="AD38" s="34"/>
      <c r="AE38" s="34"/>
      <c r="AF38" s="34"/>
    </row>
    <row r="39" spans="1:32" ht="10.5" customHeight="1">
      <c r="A39" s="58"/>
      <c r="B39" s="73" t="s">
        <v>46</v>
      </c>
      <c r="D39" s="75"/>
      <c r="E39" s="74"/>
      <c r="F39" s="95"/>
      <c r="G39" s="74"/>
      <c r="H39" s="74"/>
      <c r="I39" s="74"/>
      <c r="J39" s="74"/>
      <c r="K39" s="74"/>
      <c r="L39" s="95"/>
      <c r="M39" s="95"/>
      <c r="O39" s="75"/>
      <c r="P39" s="74"/>
      <c r="Q39" s="95"/>
      <c r="R39" s="74"/>
      <c r="S39" s="74"/>
      <c r="T39" s="74"/>
      <c r="U39" s="74"/>
      <c r="V39" s="76"/>
      <c r="W39" s="74"/>
      <c r="X39" s="19"/>
      <c r="Y39" s="34"/>
      <c r="Z39" s="34"/>
      <c r="AA39" s="34"/>
      <c r="AB39" s="34"/>
      <c r="AC39" s="34"/>
      <c r="AD39" s="34"/>
      <c r="AE39" s="34"/>
      <c r="AF39" s="34"/>
    </row>
    <row r="40" spans="1:32" ht="3" customHeight="1">
      <c r="A40" s="58"/>
      <c r="B40" s="75"/>
      <c r="C40" s="73"/>
      <c r="D40" s="75"/>
      <c r="E40" s="74"/>
      <c r="F40" s="95"/>
      <c r="G40" s="74"/>
      <c r="H40" s="74"/>
      <c r="I40" s="74"/>
      <c r="J40" s="74"/>
      <c r="K40" s="74"/>
      <c r="L40" s="95"/>
      <c r="M40" s="95"/>
      <c r="R40" s="74"/>
      <c r="S40" s="74"/>
      <c r="T40" s="74"/>
      <c r="U40" s="74"/>
      <c r="V40" s="76"/>
      <c r="W40" s="74"/>
      <c r="X40" s="19"/>
      <c r="Y40" s="34"/>
      <c r="Z40" s="34"/>
      <c r="AA40" s="34"/>
      <c r="AB40" s="34"/>
      <c r="AC40" s="34"/>
      <c r="AD40" s="34"/>
      <c r="AE40" s="34"/>
      <c r="AF40" s="34"/>
    </row>
    <row r="41" spans="1:32" ht="10.95" customHeight="1">
      <c r="A41" s="58"/>
      <c r="B41" s="75"/>
      <c r="C41" s="73"/>
      <c r="D41" s="75"/>
      <c r="E41" s="74" t="s">
        <v>47</v>
      </c>
      <c r="F41" s="95" t="s">
        <v>48</v>
      </c>
      <c r="G41" s="74"/>
      <c r="H41" s="74"/>
      <c r="I41" s="74"/>
      <c r="J41" s="74" t="s">
        <v>49</v>
      </c>
      <c r="K41" s="74"/>
      <c r="L41" s="95"/>
      <c r="M41" s="95"/>
      <c r="R41" s="74"/>
      <c r="S41" s="74"/>
      <c r="T41" s="74"/>
      <c r="U41" s="74"/>
      <c r="V41" s="76"/>
      <c r="W41" s="74"/>
      <c r="X41" s="19"/>
      <c r="Y41" s="34"/>
      <c r="Z41" s="34"/>
      <c r="AA41" s="34"/>
      <c r="AB41" s="34"/>
      <c r="AC41" s="34"/>
      <c r="AD41" s="34"/>
      <c r="AE41" s="34"/>
      <c r="AF41" s="34"/>
    </row>
    <row r="42" spans="1:32" ht="3" customHeight="1">
      <c r="A42" s="58"/>
      <c r="B42" s="75"/>
      <c r="C42" s="73"/>
      <c r="D42" s="75"/>
      <c r="E42" s="74"/>
      <c r="F42" s="95"/>
      <c r="G42" s="74"/>
      <c r="H42" s="74"/>
      <c r="I42" s="74"/>
      <c r="J42" s="74"/>
      <c r="K42" s="74"/>
      <c r="L42" s="95"/>
      <c r="M42" s="95"/>
      <c r="R42" s="74"/>
      <c r="S42" s="74"/>
      <c r="T42" s="74"/>
      <c r="U42" s="74"/>
      <c r="V42" s="76"/>
      <c r="W42" s="74"/>
      <c r="X42" s="19"/>
      <c r="Y42" s="34"/>
      <c r="Z42" s="34"/>
      <c r="AA42" s="34"/>
      <c r="AB42" s="34"/>
      <c r="AC42" s="34"/>
      <c r="AD42" s="34"/>
      <c r="AE42" s="34"/>
      <c r="AF42" s="34"/>
    </row>
    <row r="43" spans="1:32" ht="3" customHeight="1">
      <c r="A43" s="58"/>
      <c r="B43" s="75"/>
      <c r="C43" s="73"/>
      <c r="D43" s="75"/>
      <c r="E43" s="74"/>
      <c r="F43" s="95"/>
      <c r="G43" s="74"/>
      <c r="H43" s="74"/>
      <c r="I43" s="74"/>
      <c r="J43" s="74"/>
      <c r="K43" s="74"/>
      <c r="L43" s="95"/>
      <c r="M43" s="95"/>
      <c r="R43" s="74"/>
      <c r="S43" s="74"/>
      <c r="T43" s="74"/>
      <c r="U43" s="74"/>
      <c r="V43" s="76"/>
      <c r="W43" s="74"/>
      <c r="X43" s="19"/>
      <c r="Y43" s="34"/>
      <c r="Z43" s="34"/>
      <c r="AA43" s="34"/>
      <c r="AB43" s="34"/>
      <c r="AC43" s="34"/>
      <c r="AD43" s="34"/>
      <c r="AE43" s="34"/>
      <c r="AF43" s="34"/>
    </row>
    <row r="44" spans="1:32" ht="15.75" customHeight="1">
      <c r="A44" s="58"/>
      <c r="B44" s="75"/>
      <c r="C44" s="73"/>
      <c r="D44" s="75"/>
      <c r="E44" s="163" t="s">
        <v>108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74"/>
      <c r="S44" s="74"/>
      <c r="T44" s="74"/>
      <c r="U44" s="96" t="s">
        <v>50</v>
      </c>
      <c r="V44" s="76"/>
      <c r="W44" s="74"/>
      <c r="X44" s="19"/>
      <c r="Y44" s="34"/>
      <c r="Z44" s="34"/>
      <c r="AA44" s="34"/>
      <c r="AB44" s="34"/>
      <c r="AC44" s="34"/>
      <c r="AD44" s="34"/>
      <c r="AE44" s="34"/>
      <c r="AF44" s="34"/>
    </row>
    <row r="45" spans="1:32" ht="3" customHeight="1">
      <c r="A45" s="58"/>
      <c r="B45" s="75"/>
      <c r="C45" s="73"/>
      <c r="D45" s="75"/>
      <c r="E45" s="74"/>
      <c r="F45" s="95"/>
      <c r="G45" s="74"/>
      <c r="H45" s="74"/>
      <c r="I45" s="74"/>
      <c r="J45" s="74"/>
      <c r="K45" s="74"/>
      <c r="L45" s="95"/>
      <c r="M45" s="95"/>
      <c r="R45" s="74"/>
      <c r="S45" s="74"/>
      <c r="T45" s="74"/>
      <c r="U45" s="74"/>
      <c r="V45" s="76"/>
      <c r="W45" s="74"/>
      <c r="X45" s="19"/>
      <c r="Y45" s="34"/>
      <c r="Z45" s="34"/>
      <c r="AA45" s="34"/>
      <c r="AB45" s="34"/>
      <c r="AC45" s="34"/>
      <c r="AD45" s="34"/>
      <c r="AE45" s="34"/>
      <c r="AF45" s="34"/>
    </row>
    <row r="46" spans="1:32" ht="10.95" customHeight="1">
      <c r="A46" s="58"/>
      <c r="B46" s="75" t="str">
        <f>IF(AND($X$48=FALSE,$U$46&gt;0),"&gt;&gt;","")</f>
        <v/>
      </c>
      <c r="D46" s="75"/>
      <c r="E46" s="162" t="s">
        <v>112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74"/>
      <c r="S46" s="74"/>
      <c r="T46" s="100" t="s">
        <v>52</v>
      </c>
      <c r="U46" s="3"/>
      <c r="V46" s="101" t="s">
        <v>53</v>
      </c>
      <c r="W46" s="134"/>
      <c r="X46" s="19" t="s">
        <v>54</v>
      </c>
      <c r="Y46" s="34"/>
      <c r="Z46" s="34"/>
      <c r="AA46" s="34"/>
      <c r="AB46" s="34"/>
      <c r="AC46" s="34"/>
      <c r="AD46" s="34"/>
      <c r="AE46" s="34"/>
      <c r="AF46" s="34"/>
    </row>
    <row r="47" spans="1:32" ht="3" customHeight="1">
      <c r="A47" s="58"/>
      <c r="B47" s="75"/>
      <c r="D47" s="75"/>
      <c r="E47" s="74"/>
      <c r="F47" s="95"/>
      <c r="G47" s="74"/>
      <c r="H47" s="74"/>
      <c r="I47" s="74"/>
      <c r="J47" s="74"/>
      <c r="K47" s="74"/>
      <c r="L47" s="95"/>
      <c r="M47" s="95"/>
      <c r="O47" s="75"/>
      <c r="P47" s="74"/>
      <c r="Q47" s="95"/>
      <c r="R47" s="74"/>
      <c r="S47" s="74"/>
      <c r="T47" s="74"/>
      <c r="U47" s="74"/>
      <c r="V47" s="76"/>
      <c r="W47" s="74"/>
      <c r="X47" s="19"/>
      <c r="Y47" s="34"/>
      <c r="Z47" s="34"/>
      <c r="AA47" s="34"/>
      <c r="AB47" s="34"/>
      <c r="AC47" s="34"/>
      <c r="AD47" s="34"/>
      <c r="AE47" s="34"/>
      <c r="AF47" s="34"/>
    </row>
    <row r="48" spans="1:32" ht="10.95" customHeight="1">
      <c r="A48" s="58"/>
      <c r="B48" s="75"/>
      <c r="C48" t="s">
        <v>52</v>
      </c>
      <c r="D48" s="75"/>
      <c r="E48" s="102" t="s">
        <v>55</v>
      </c>
      <c r="F48" s="102"/>
      <c r="G48" s="74"/>
      <c r="H48" s="74"/>
      <c r="I48" s="74"/>
      <c r="J48" s="74"/>
      <c r="K48" s="74"/>
      <c r="L48" s="95"/>
      <c r="M48" s="95"/>
      <c r="O48" s="75"/>
      <c r="P48" s="74"/>
      <c r="Q48" s="95"/>
      <c r="R48" s="74"/>
      <c r="S48" s="74"/>
      <c r="T48" s="74"/>
      <c r="U48" s="74"/>
      <c r="V48" s="76"/>
      <c r="W48" s="74"/>
      <c r="X48" s="19" t="b">
        <v>0</v>
      </c>
      <c r="Y48" s="34"/>
      <c r="Z48" s="34"/>
      <c r="AA48" s="34"/>
      <c r="AB48" s="34"/>
      <c r="AC48" s="34"/>
      <c r="AD48" s="34"/>
      <c r="AE48" s="34"/>
      <c r="AF48" s="34"/>
    </row>
    <row r="49" spans="1:36" ht="3" customHeight="1">
      <c r="A49" s="58"/>
      <c r="B49" s="75"/>
      <c r="D49" s="75"/>
      <c r="E49" s="77"/>
      <c r="F49" s="102"/>
      <c r="G49" s="74"/>
      <c r="H49" s="74"/>
      <c r="I49" s="74"/>
      <c r="J49" s="74"/>
      <c r="K49" s="74"/>
      <c r="L49" s="95"/>
      <c r="M49" s="95"/>
      <c r="O49" s="75"/>
      <c r="P49" s="74"/>
      <c r="Q49" s="95"/>
      <c r="R49" s="74"/>
      <c r="S49" s="74"/>
      <c r="T49" s="74"/>
      <c r="U49" s="74"/>
      <c r="V49" s="76"/>
      <c r="W49" s="74"/>
      <c r="X49" s="19"/>
      <c r="Y49" s="34"/>
      <c r="Z49" s="34"/>
      <c r="AA49" s="34"/>
      <c r="AB49" s="34"/>
      <c r="AC49" s="34"/>
      <c r="AD49" s="34"/>
      <c r="AE49" s="34"/>
      <c r="AF49" s="34"/>
    </row>
    <row r="50" spans="1:36" ht="10.95" customHeight="1">
      <c r="A50" s="58"/>
      <c r="B50" s="75"/>
      <c r="D50" s="75"/>
      <c r="E50" s="102" t="s">
        <v>56</v>
      </c>
      <c r="G50" s="74"/>
      <c r="H50" s="74"/>
      <c r="I50" s="74"/>
      <c r="J50" s="74"/>
      <c r="K50" s="74"/>
      <c r="L50" s="95"/>
      <c r="M50" s="95"/>
      <c r="O50" s="75"/>
      <c r="P50" s="74"/>
      <c r="Q50" s="95"/>
      <c r="R50" s="74"/>
      <c r="S50" s="74"/>
      <c r="T50" s="74"/>
      <c r="U50" s="74"/>
      <c r="V50" s="76"/>
      <c r="W50" s="74"/>
      <c r="X50" s="19"/>
      <c r="Y50" s="34"/>
      <c r="Z50" s="34"/>
      <c r="AA50" s="34"/>
      <c r="AB50" s="34"/>
      <c r="AC50" s="34"/>
      <c r="AD50" s="34"/>
      <c r="AE50" s="34"/>
      <c r="AF50" s="34"/>
    </row>
    <row r="51" spans="1:36" ht="3" customHeight="1">
      <c r="A51" s="58"/>
      <c r="B51" s="75"/>
      <c r="D51" s="75"/>
      <c r="E51" s="74"/>
      <c r="F51" s="95"/>
      <c r="G51" s="74"/>
      <c r="H51" s="74"/>
      <c r="I51" s="74"/>
      <c r="J51" s="74"/>
      <c r="K51" s="74"/>
      <c r="L51" s="95"/>
      <c r="M51" s="95"/>
      <c r="O51" s="75"/>
      <c r="P51" s="74"/>
      <c r="Q51" s="95"/>
      <c r="R51" s="74"/>
      <c r="S51" s="74"/>
      <c r="T51" s="74"/>
      <c r="U51" s="74"/>
      <c r="V51" s="76"/>
      <c r="W51" s="74"/>
      <c r="X51" s="19"/>
      <c r="Y51" s="34"/>
      <c r="Z51" s="34"/>
      <c r="AA51" s="34"/>
      <c r="AB51" s="34"/>
      <c r="AC51" s="34"/>
      <c r="AD51" s="34"/>
      <c r="AE51" s="34"/>
      <c r="AF51" s="34"/>
    </row>
    <row r="52" spans="1:36" ht="10.95" customHeight="1" thickBot="1">
      <c r="A52" s="58"/>
      <c r="B52" s="75"/>
      <c r="G52" s="74"/>
      <c r="H52" s="74"/>
      <c r="I52" s="74"/>
      <c r="J52" s="74"/>
      <c r="K52" s="74"/>
      <c r="L52" s="95"/>
      <c r="M52" s="95"/>
      <c r="O52" s="75"/>
      <c r="P52" s="74"/>
      <c r="Q52" s="95"/>
      <c r="R52" s="74"/>
      <c r="S52" s="74"/>
      <c r="T52" s="74"/>
      <c r="U52" s="74"/>
      <c r="V52" s="76"/>
      <c r="W52" s="74"/>
      <c r="X52" s="19"/>
      <c r="Y52" s="34"/>
      <c r="Z52" s="34"/>
      <c r="AA52" s="34"/>
      <c r="AB52" s="34"/>
      <c r="AC52" s="34"/>
      <c r="AD52" s="34"/>
      <c r="AE52" s="34"/>
      <c r="AF52" s="34"/>
    </row>
    <row r="53" spans="1:36" ht="15" customHeight="1" thickTop="1">
      <c r="A53" s="103"/>
      <c r="B53" s="46"/>
      <c r="C53" s="51"/>
      <c r="D53" s="46"/>
      <c r="E53" s="52" t="s">
        <v>109</v>
      </c>
      <c r="F53" s="52"/>
      <c r="G53" s="53"/>
      <c r="H53" s="53"/>
      <c r="I53" s="53"/>
      <c r="J53" s="48"/>
      <c r="K53" s="48"/>
      <c r="L53" s="48"/>
      <c r="M53" s="48"/>
      <c r="N53" s="47"/>
      <c r="O53" s="47"/>
      <c r="P53" s="47"/>
      <c r="Q53" s="47"/>
      <c r="R53" s="48"/>
      <c r="S53" s="48"/>
      <c r="T53" s="48"/>
      <c r="U53" s="48"/>
      <c r="V53" s="104"/>
      <c r="W53" s="74"/>
      <c r="X53" s="19"/>
      <c r="Y53" s="34"/>
      <c r="Z53" s="34"/>
      <c r="AA53" s="34"/>
      <c r="AB53" s="34"/>
      <c r="AC53" s="34"/>
      <c r="AD53" s="34"/>
      <c r="AE53" s="34"/>
      <c r="AF53" s="34"/>
    </row>
    <row r="54" spans="1:36" ht="2.25" customHeight="1">
      <c r="A54" s="105"/>
      <c r="B54" s="106"/>
      <c r="C54" s="107"/>
      <c r="D54" s="106"/>
      <c r="E54" s="108"/>
      <c r="F54" s="109"/>
      <c r="G54" s="108"/>
      <c r="H54" s="108"/>
      <c r="I54" s="108"/>
      <c r="J54" s="108"/>
      <c r="K54" s="108"/>
      <c r="L54" s="108"/>
      <c r="M54" s="108"/>
      <c r="N54" s="107"/>
      <c r="O54" s="107"/>
      <c r="P54" s="107"/>
      <c r="Q54" s="109"/>
      <c r="R54" s="108"/>
      <c r="S54" s="108"/>
      <c r="T54" s="108"/>
      <c r="U54" s="108"/>
      <c r="V54" s="110"/>
      <c r="W54" s="74"/>
      <c r="X54" s="19"/>
      <c r="Y54" s="34"/>
      <c r="Z54" s="34"/>
      <c r="AA54" s="34"/>
      <c r="AB54" s="34"/>
      <c r="AC54" s="34"/>
      <c r="AD54" s="34"/>
      <c r="AE54" s="34"/>
      <c r="AF54" s="34"/>
    </row>
    <row r="55" spans="1:36" ht="10.95" customHeight="1">
      <c r="A55" s="105"/>
      <c r="B55" s="106"/>
      <c r="C55" s="107"/>
      <c r="D55" s="107"/>
      <c r="E55" s="107"/>
      <c r="F55" s="107"/>
      <c r="G55" s="108"/>
      <c r="H55" s="108"/>
      <c r="I55" s="108"/>
      <c r="J55" s="108"/>
      <c r="K55" s="108"/>
      <c r="L55" s="109"/>
      <c r="M55" s="109"/>
      <c r="N55" s="107"/>
      <c r="O55" s="106"/>
      <c r="P55" s="108"/>
      <c r="Q55" s="109"/>
      <c r="R55" s="108"/>
      <c r="S55" s="108"/>
      <c r="T55" s="108"/>
      <c r="U55" s="108"/>
      <c r="V55" s="110"/>
      <c r="W55" s="74"/>
      <c r="X55" s="19"/>
      <c r="Y55" s="34"/>
      <c r="Z55" s="34"/>
      <c r="AA55" s="34"/>
      <c r="AB55" s="34"/>
      <c r="AC55" s="34"/>
      <c r="AD55" s="34"/>
      <c r="AE55" s="34"/>
      <c r="AF55" s="34"/>
    </row>
    <row r="56" spans="1:36" ht="10.95" customHeight="1">
      <c r="A56" s="105"/>
      <c r="B56" s="111" t="s">
        <v>57</v>
      </c>
      <c r="C56" s="107"/>
      <c r="D56" s="106"/>
      <c r="E56" s="107"/>
      <c r="F56" s="109"/>
      <c r="G56" s="108"/>
      <c r="H56" s="108"/>
      <c r="I56" s="108"/>
      <c r="J56" s="108"/>
      <c r="K56" s="108"/>
      <c r="L56" s="109"/>
      <c r="M56" s="109"/>
      <c r="N56" s="107"/>
      <c r="O56" s="49"/>
      <c r="P56" s="108"/>
      <c r="Q56" s="109"/>
      <c r="R56" s="108"/>
      <c r="S56" s="108"/>
      <c r="T56" s="108"/>
      <c r="U56" s="108"/>
      <c r="V56" s="110"/>
      <c r="W56" s="74"/>
      <c r="X56" s="33" t="s">
        <v>58</v>
      </c>
      <c r="Y56" s="34"/>
      <c r="Z56" s="34"/>
      <c r="AA56" s="34"/>
      <c r="AB56" s="34"/>
      <c r="AC56" s="34"/>
      <c r="AD56" s="34"/>
      <c r="AE56" s="34"/>
      <c r="AF56" s="34"/>
    </row>
    <row r="57" spans="1:36" ht="3" customHeight="1">
      <c r="A57" s="105"/>
      <c r="B57" s="106"/>
      <c r="C57" s="112"/>
      <c r="D57" s="106"/>
      <c r="E57" s="108"/>
      <c r="F57" s="109"/>
      <c r="G57" s="108"/>
      <c r="H57" s="108"/>
      <c r="I57" s="108"/>
      <c r="J57" s="108"/>
      <c r="K57" s="108"/>
      <c r="L57" s="109"/>
      <c r="M57" s="109"/>
      <c r="N57" s="107"/>
      <c r="O57" s="106"/>
      <c r="P57" s="108"/>
      <c r="Q57" s="109"/>
      <c r="R57" s="108"/>
      <c r="S57" s="108"/>
      <c r="T57" s="108"/>
      <c r="U57" s="108"/>
      <c r="V57" s="110"/>
      <c r="W57" s="74"/>
      <c r="X57" s="19"/>
      <c r="Y57" s="34"/>
      <c r="Z57" s="34"/>
      <c r="AA57" s="34"/>
      <c r="AB57" s="34"/>
      <c r="AC57" s="34"/>
      <c r="AD57" s="34"/>
      <c r="AE57" s="34"/>
      <c r="AF57" s="34"/>
    </row>
    <row r="58" spans="1:36" ht="10.95" customHeight="1">
      <c r="A58" s="105"/>
      <c r="B58" s="106"/>
      <c r="D58" s="107"/>
      <c r="E58" s="108" t="s">
        <v>27</v>
      </c>
      <c r="F58" s="109" t="s">
        <v>59</v>
      </c>
      <c r="G58" s="108"/>
      <c r="H58" s="108"/>
      <c r="I58" s="108"/>
      <c r="J58" s="108"/>
      <c r="K58" s="108"/>
      <c r="L58" s="108"/>
      <c r="M58" s="108"/>
      <c r="N58" s="107"/>
      <c r="O58" s="106"/>
      <c r="P58" s="108"/>
      <c r="Q58" s="109"/>
      <c r="R58" s="108"/>
      <c r="S58" s="108"/>
      <c r="T58" s="108"/>
      <c r="U58" s="108"/>
      <c r="V58" s="110"/>
      <c r="W58" s="74"/>
      <c r="X58" s="19" t="s">
        <v>60</v>
      </c>
      <c r="Y58" s="34"/>
      <c r="Z58" s="34"/>
      <c r="AA58" s="34"/>
      <c r="AB58" s="34"/>
      <c r="AC58" s="34"/>
      <c r="AD58" s="34"/>
      <c r="AE58" s="34"/>
      <c r="AF58" s="34"/>
      <c r="AG58" s="50"/>
      <c r="AH58" s="50"/>
      <c r="AI58" s="50"/>
      <c r="AJ58" s="50"/>
    </row>
    <row r="59" spans="1:36" ht="3" customHeight="1" thickBot="1">
      <c r="A59" s="105"/>
      <c r="B59" s="106"/>
      <c r="C59" s="113"/>
      <c r="D59" s="107"/>
      <c r="E59" s="108"/>
      <c r="F59" s="107"/>
      <c r="G59" s="108"/>
      <c r="H59" s="108"/>
      <c r="I59" s="108"/>
      <c r="J59" s="108"/>
      <c r="K59" s="108"/>
      <c r="L59" s="108"/>
      <c r="M59" s="108"/>
      <c r="N59" s="107"/>
      <c r="O59" s="106"/>
      <c r="P59" s="108"/>
      <c r="Q59" s="109"/>
      <c r="R59" s="108"/>
      <c r="S59" s="108"/>
      <c r="T59" s="108"/>
      <c r="U59" s="108"/>
      <c r="V59" s="110"/>
      <c r="W59" s="74"/>
      <c r="X59" s="20"/>
      <c r="Y59" s="34"/>
      <c r="Z59" s="34"/>
      <c r="AA59" s="34"/>
      <c r="AB59" s="34"/>
      <c r="AC59" s="34"/>
      <c r="AD59" s="34"/>
      <c r="AE59" s="34"/>
      <c r="AF59" s="34"/>
    </row>
    <row r="60" spans="1:36" ht="10.95" customHeight="1" thickBot="1">
      <c r="A60" s="105"/>
      <c r="B60" s="106"/>
      <c r="D60" s="106"/>
      <c r="E60" s="108" t="s">
        <v>32</v>
      </c>
      <c r="F60" s="109" t="s">
        <v>61</v>
      </c>
      <c r="G60" s="108"/>
      <c r="H60" s="108"/>
      <c r="I60" s="108"/>
      <c r="J60" s="108"/>
      <c r="K60" s="108"/>
      <c r="L60" s="108"/>
      <c r="M60" s="108"/>
      <c r="N60" s="107"/>
      <c r="O60" s="106"/>
      <c r="P60" s="108"/>
      <c r="Q60" s="109"/>
      <c r="R60" s="108"/>
      <c r="S60" s="108"/>
      <c r="T60" s="108"/>
      <c r="U60" s="108"/>
      <c r="V60" s="110"/>
      <c r="W60" s="74"/>
      <c r="X60" s="20"/>
      <c r="Y60" s="37" t="str">
        <f>IF(ISBLANK(U46),"WATER USAGE?",MAX(($U$46/1000)*656.27,656.27))</f>
        <v>WATER USAGE?</v>
      </c>
      <c r="Z60" s="34"/>
      <c r="AA60" s="34"/>
      <c r="AB60" s="34"/>
      <c r="AC60" s="34"/>
      <c r="AD60" s="34"/>
      <c r="AE60" s="34"/>
      <c r="AF60" s="34"/>
    </row>
    <row r="61" spans="1:36" ht="3" customHeight="1">
      <c r="A61" s="105"/>
      <c r="B61" s="106"/>
      <c r="C61" s="114"/>
      <c r="D61" s="106"/>
      <c r="E61" s="108"/>
      <c r="F61" s="109"/>
      <c r="G61" s="108"/>
      <c r="H61" s="108"/>
      <c r="I61" s="108"/>
      <c r="J61" s="108"/>
      <c r="K61" s="108"/>
      <c r="L61" s="108"/>
      <c r="M61" s="108"/>
      <c r="N61" s="107"/>
      <c r="O61" s="106"/>
      <c r="P61" s="108"/>
      <c r="Q61" s="109"/>
      <c r="R61" s="108"/>
      <c r="S61" s="108"/>
      <c r="T61" s="108"/>
      <c r="U61" s="108"/>
      <c r="V61" s="110"/>
      <c r="W61" s="74"/>
      <c r="X61" s="20"/>
      <c r="Y61" s="34"/>
      <c r="Z61" s="34"/>
      <c r="AA61" s="34"/>
      <c r="AB61" s="34"/>
      <c r="AC61" s="34"/>
      <c r="AD61" s="34"/>
      <c r="AE61" s="34"/>
      <c r="AF61" s="34"/>
    </row>
    <row r="62" spans="1:36" ht="10.95" customHeight="1">
      <c r="A62" s="115"/>
      <c r="B62" s="116"/>
      <c r="D62" s="106"/>
      <c r="E62" s="108" t="s">
        <v>37</v>
      </c>
      <c r="F62" s="109" t="s">
        <v>62</v>
      </c>
      <c r="G62" s="108"/>
      <c r="H62" s="108"/>
      <c r="I62" s="108"/>
      <c r="J62" s="108"/>
      <c r="K62" s="108"/>
      <c r="L62" s="108"/>
      <c r="M62" s="108"/>
      <c r="N62" s="107"/>
      <c r="O62" s="106"/>
      <c r="P62" s="108"/>
      <c r="Q62" s="109"/>
      <c r="R62" s="108"/>
      <c r="S62" s="108"/>
      <c r="T62" s="108"/>
      <c r="U62" s="108"/>
      <c r="V62" s="110"/>
      <c r="W62" s="74"/>
      <c r="X62" s="20"/>
      <c r="Y62" s="34"/>
      <c r="Z62" s="34"/>
      <c r="AA62" s="34"/>
      <c r="AB62" s="34"/>
      <c r="AC62" s="34"/>
      <c r="AD62" s="34"/>
      <c r="AE62" s="34"/>
      <c r="AF62" s="34"/>
    </row>
    <row r="63" spans="1:36" ht="3" customHeight="1">
      <c r="A63" s="115"/>
      <c r="B63" s="106"/>
      <c r="C63" s="107"/>
      <c r="D63" s="107"/>
      <c r="E63" s="107"/>
      <c r="F63" s="107"/>
      <c r="G63" s="108"/>
      <c r="H63" s="108"/>
      <c r="I63" s="108"/>
      <c r="J63" s="108"/>
      <c r="K63" s="108"/>
      <c r="L63" s="108"/>
      <c r="M63" s="108"/>
      <c r="N63" s="107"/>
      <c r="O63" s="106"/>
      <c r="P63" s="108"/>
      <c r="Q63" s="109"/>
      <c r="R63" s="108"/>
      <c r="S63" s="108"/>
      <c r="T63" s="108"/>
      <c r="U63" s="108"/>
      <c r="V63" s="110"/>
      <c r="W63" s="74"/>
      <c r="X63" s="19"/>
      <c r="Y63" s="34"/>
      <c r="Z63" s="34"/>
      <c r="AA63" s="34"/>
      <c r="AB63" s="34"/>
      <c r="AC63" s="34"/>
      <c r="AD63" s="34"/>
      <c r="AE63" s="34"/>
      <c r="AF63" s="34"/>
    </row>
    <row r="64" spans="1:36" ht="10.95" customHeight="1">
      <c r="A64" s="115"/>
      <c r="B64" s="106"/>
      <c r="C64" s="107" t="s">
        <v>52</v>
      </c>
      <c r="D64" s="107"/>
      <c r="E64" s="117" t="s">
        <v>63</v>
      </c>
      <c r="F64" s="107"/>
      <c r="G64" s="108"/>
      <c r="H64" s="108"/>
      <c r="I64" s="108"/>
      <c r="J64" s="108"/>
      <c r="K64" s="108"/>
      <c r="L64" s="108"/>
      <c r="M64" s="108"/>
      <c r="N64" s="107"/>
      <c r="O64" s="106"/>
      <c r="P64" s="108"/>
      <c r="Q64" s="109"/>
      <c r="R64" s="108"/>
      <c r="S64" s="108"/>
      <c r="T64" s="108"/>
      <c r="U64" s="108"/>
      <c r="V64" s="110"/>
      <c r="W64" s="74"/>
      <c r="X64" s="19"/>
      <c r="Y64" s="34"/>
      <c r="Z64" s="34"/>
      <c r="AA64" s="34"/>
      <c r="AB64" s="34"/>
      <c r="AC64" s="34"/>
      <c r="AD64" s="34"/>
      <c r="AE64" s="34"/>
      <c r="AF64" s="34"/>
    </row>
    <row r="65" spans="1:32" ht="3" customHeight="1">
      <c r="A65" s="115"/>
      <c r="B65" s="106"/>
      <c r="C65" s="107"/>
      <c r="D65" s="107"/>
      <c r="E65" s="107"/>
      <c r="F65" s="107"/>
      <c r="G65" s="108"/>
      <c r="H65" s="108"/>
      <c r="I65" s="108"/>
      <c r="J65" s="108"/>
      <c r="K65" s="108"/>
      <c r="L65" s="108"/>
      <c r="M65" s="108"/>
      <c r="N65" s="107"/>
      <c r="O65" s="106"/>
      <c r="P65" s="108"/>
      <c r="Q65" s="109"/>
      <c r="R65" s="108"/>
      <c r="S65" s="108"/>
      <c r="T65" s="108"/>
      <c r="U65" s="108"/>
      <c r="V65" s="110"/>
      <c r="W65" s="74"/>
      <c r="X65" s="19"/>
      <c r="Y65" s="34"/>
      <c r="Z65" s="34"/>
      <c r="AA65" s="34"/>
      <c r="AB65" s="34"/>
      <c r="AC65" s="34"/>
      <c r="AD65" s="34"/>
      <c r="AE65" s="34"/>
      <c r="AF65" s="34"/>
    </row>
    <row r="66" spans="1:32" ht="10.95" customHeight="1">
      <c r="A66" s="115"/>
      <c r="B66" s="106"/>
      <c r="C66" s="107"/>
      <c r="D66" s="107"/>
      <c r="E66" s="117" t="s">
        <v>64</v>
      </c>
      <c r="F66" s="107"/>
      <c r="G66" s="108"/>
      <c r="H66" s="108"/>
      <c r="I66" s="108"/>
      <c r="J66" s="108"/>
      <c r="K66" s="108"/>
      <c r="L66" s="108"/>
      <c r="M66" s="108"/>
      <c r="N66" s="107"/>
      <c r="O66" s="106"/>
      <c r="P66" s="108"/>
      <c r="Q66" s="109"/>
      <c r="R66" s="108"/>
      <c r="S66" s="108"/>
      <c r="T66" s="108"/>
      <c r="U66" s="108"/>
      <c r="V66" s="110"/>
      <c r="W66" s="74"/>
      <c r="X66" s="33"/>
      <c r="Y66" s="34"/>
      <c r="Z66" s="34"/>
      <c r="AA66" s="34"/>
      <c r="AB66" s="34"/>
      <c r="AC66" s="34"/>
      <c r="AD66" s="34"/>
      <c r="AE66" s="34"/>
      <c r="AF66" s="34"/>
    </row>
    <row r="67" spans="1:32" ht="3" customHeight="1">
      <c r="A67" s="115"/>
      <c r="B67" s="106"/>
      <c r="C67" s="107"/>
      <c r="D67" s="107"/>
      <c r="E67" s="107"/>
      <c r="F67" s="107"/>
      <c r="G67" s="108"/>
      <c r="H67" s="108"/>
      <c r="I67" s="108"/>
      <c r="J67" s="108"/>
      <c r="K67" s="108"/>
      <c r="L67" s="108"/>
      <c r="M67" s="108"/>
      <c r="N67" s="107"/>
      <c r="O67" s="106"/>
      <c r="P67" s="108"/>
      <c r="Q67" s="109"/>
      <c r="R67" s="108"/>
      <c r="S67" s="108"/>
      <c r="T67" s="108"/>
      <c r="U67" s="108"/>
      <c r="V67" s="110"/>
      <c r="W67" s="74"/>
      <c r="X67" s="19"/>
      <c r="Y67" s="34"/>
      <c r="Z67" s="34"/>
      <c r="AA67" s="34"/>
      <c r="AB67" s="34"/>
      <c r="AC67" s="34"/>
      <c r="AD67" s="34"/>
      <c r="AE67" s="34"/>
      <c r="AF67" s="34"/>
    </row>
    <row r="68" spans="1:32" ht="3" customHeight="1">
      <c r="A68" s="115"/>
      <c r="B68" s="106"/>
      <c r="C68" s="107"/>
      <c r="D68" s="106"/>
      <c r="E68" s="108"/>
      <c r="F68" s="109"/>
      <c r="G68" s="108"/>
      <c r="H68" s="108"/>
      <c r="I68" s="108"/>
      <c r="J68" s="108"/>
      <c r="K68" s="108"/>
      <c r="L68" s="108"/>
      <c r="M68" s="108"/>
      <c r="N68" s="107"/>
      <c r="O68" s="107"/>
      <c r="P68" s="107"/>
      <c r="Q68" s="107"/>
      <c r="R68" s="108"/>
      <c r="S68" s="108"/>
      <c r="T68" s="108"/>
      <c r="U68" s="108"/>
      <c r="V68" s="110"/>
      <c r="W68" s="74"/>
      <c r="X68" s="19"/>
      <c r="Y68" s="34"/>
      <c r="Z68" s="34"/>
      <c r="AA68" s="34"/>
      <c r="AB68" s="34"/>
      <c r="AC68" s="34"/>
      <c r="AD68" s="34"/>
      <c r="AE68" s="34"/>
      <c r="AF68" s="34"/>
    </row>
    <row r="69" spans="1:32" ht="10.95" customHeight="1">
      <c r="A69" s="158" t="s">
        <v>65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60"/>
      <c r="W69" s="118"/>
      <c r="X69" s="19"/>
      <c r="Y69" s="38"/>
      <c r="Z69" s="34"/>
      <c r="AA69" s="34"/>
      <c r="AB69" s="34"/>
      <c r="AC69" s="34"/>
      <c r="AD69" s="34"/>
      <c r="AE69" s="34"/>
      <c r="AF69" s="34"/>
    </row>
    <row r="70" spans="1:32" ht="3" customHeight="1">
      <c r="A70" s="58"/>
      <c r="B70" s="75"/>
      <c r="H70" s="74"/>
      <c r="I70" s="74"/>
      <c r="J70" s="74"/>
      <c r="K70" s="74"/>
      <c r="L70" s="74"/>
      <c r="M70" s="74"/>
      <c r="R70" s="74"/>
      <c r="S70" s="74"/>
      <c r="T70" s="74"/>
      <c r="U70" s="74"/>
      <c r="V70" s="76"/>
      <c r="W70" s="74"/>
      <c r="X70" s="19"/>
      <c r="Y70" s="38"/>
      <c r="Z70" s="34"/>
      <c r="AA70" s="34"/>
      <c r="AB70" s="34"/>
      <c r="AC70" s="34"/>
      <c r="AD70" s="34"/>
      <c r="AE70" s="34"/>
      <c r="AF70" s="34"/>
    </row>
    <row r="71" spans="1:32" ht="10.95" customHeight="1">
      <c r="A71" s="158" t="s">
        <v>66</v>
      </c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60"/>
      <c r="W71" s="118"/>
      <c r="X71" s="19"/>
      <c r="Y71" s="38"/>
      <c r="Z71" s="34"/>
      <c r="AA71" s="34"/>
      <c r="AB71" s="34"/>
      <c r="AC71" s="34"/>
      <c r="AD71" s="34"/>
      <c r="AE71" s="34"/>
      <c r="AF71" s="39"/>
    </row>
    <row r="72" spans="1:32" ht="3" customHeight="1">
      <c r="A72" s="58"/>
      <c r="B72" s="75"/>
      <c r="D72" s="75"/>
      <c r="E72" s="74"/>
      <c r="F72" s="95"/>
      <c r="H72" s="74"/>
      <c r="I72" s="74"/>
      <c r="J72" s="74"/>
      <c r="K72" s="74"/>
      <c r="L72" s="74"/>
      <c r="M72" s="74"/>
      <c r="R72" s="74"/>
      <c r="S72" s="74"/>
      <c r="T72" s="74"/>
      <c r="U72" s="74"/>
      <c r="V72" s="76"/>
      <c r="W72" s="74"/>
      <c r="X72" s="19"/>
      <c r="Y72" s="34"/>
      <c r="Z72" s="34"/>
      <c r="AA72" s="34"/>
      <c r="AB72" s="34"/>
      <c r="AC72" s="34"/>
      <c r="AD72" s="34"/>
      <c r="AE72" s="34"/>
      <c r="AF72" s="34"/>
    </row>
    <row r="73" spans="1:32" ht="10.95" customHeight="1">
      <c r="A73" s="58"/>
      <c r="B73" s="75"/>
      <c r="D73" s="75"/>
      <c r="E73" s="74"/>
      <c r="F73" s="95"/>
      <c r="H73" s="74"/>
      <c r="I73" s="74"/>
      <c r="J73" s="74"/>
      <c r="K73" s="74"/>
      <c r="L73" s="74"/>
      <c r="M73" s="74"/>
      <c r="R73" s="74"/>
      <c r="S73" s="74"/>
      <c r="T73" s="74"/>
      <c r="U73" s="74"/>
      <c r="V73" s="76"/>
      <c r="W73" s="74"/>
      <c r="X73" s="40"/>
      <c r="Y73" s="41"/>
      <c r="Z73" s="34"/>
      <c r="AA73" s="34"/>
      <c r="AB73" s="34"/>
      <c r="AC73" s="34"/>
      <c r="AD73" s="34"/>
      <c r="AE73" s="34"/>
      <c r="AF73" s="34"/>
    </row>
    <row r="74" spans="1:32" ht="3" customHeight="1">
      <c r="A74" s="58"/>
      <c r="B74" s="75"/>
      <c r="C74" s="90"/>
      <c r="D74" s="75"/>
      <c r="E74" s="74"/>
      <c r="F74" s="95"/>
      <c r="G74" s="74"/>
      <c r="H74" s="74"/>
      <c r="I74" s="74"/>
      <c r="J74" s="74"/>
      <c r="K74" s="74"/>
      <c r="L74" s="74"/>
      <c r="M74" s="74"/>
      <c r="N74" s="90"/>
      <c r="O74" s="75"/>
      <c r="P74" s="74"/>
      <c r="Q74" s="95"/>
      <c r="R74" s="74"/>
      <c r="S74" s="74"/>
      <c r="T74" s="74"/>
      <c r="U74" s="74"/>
      <c r="V74" s="76"/>
      <c r="W74" s="74"/>
      <c r="X74" s="19"/>
      <c r="Y74" s="34"/>
      <c r="Z74" s="34"/>
      <c r="AA74" s="34"/>
      <c r="AB74" s="34"/>
      <c r="AC74" s="34"/>
      <c r="AD74" s="34"/>
      <c r="AE74" s="34"/>
      <c r="AF74" s="34"/>
    </row>
    <row r="75" spans="1:32" ht="12" customHeight="1">
      <c r="A75" s="69" t="s">
        <v>1</v>
      </c>
      <c r="B75" s="70"/>
      <c r="C75" s="70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2"/>
      <c r="W75" s="10"/>
      <c r="X75" s="20"/>
      <c r="Y75" s="34"/>
      <c r="Z75" s="34"/>
      <c r="AA75" s="34"/>
      <c r="AB75" s="34"/>
      <c r="AC75" s="34"/>
      <c r="AD75" s="34"/>
      <c r="AE75" s="34"/>
      <c r="AF75" s="34"/>
    </row>
    <row r="76" spans="1:32" ht="10.95" customHeight="1">
      <c r="A76" s="58"/>
      <c r="B76" s="146">
        <v>1</v>
      </c>
      <c r="C76" s="146"/>
      <c r="D76" s="74"/>
      <c r="E76" s="74" t="s">
        <v>67</v>
      </c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18" t="str">
        <f>IF(AND(OR($X$27,$X$30,$X$33,$X$36,)),SUM(AF27:AF36)," ")</f>
        <v xml:space="preserve"> </v>
      </c>
      <c r="V76" s="101"/>
      <c r="W76" s="134"/>
      <c r="X76" s="20"/>
      <c r="Y76" s="20"/>
      <c r="Z76" s="34"/>
      <c r="AA76" s="34"/>
      <c r="AB76" s="34"/>
      <c r="AC76" s="34"/>
      <c r="AD76" s="34"/>
      <c r="AE76" s="34"/>
      <c r="AF76" s="34"/>
    </row>
    <row r="77" spans="1:32" ht="10.95" customHeight="1">
      <c r="A77" s="58"/>
      <c r="B77" s="119">
        <v>2</v>
      </c>
      <c r="C77" s="119"/>
      <c r="D77" s="74"/>
      <c r="E77" s="95" t="s">
        <v>68</v>
      </c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44">
        <f>IF(AND(OR($X$27,$X$30,$X$33,$X$36)),SUM(AE27:AE36),0)</f>
        <v>0</v>
      </c>
      <c r="V77" s="101"/>
      <c r="W77" s="134"/>
      <c r="X77" s="20" t="b">
        <f>IF(OR(AND(ISNUMBER(U27),X27),AND(ISNUMBER(U30),X30),AND(ISNUMBER(U33),X33),AND(ISNUMBER(U36),X36)),TRUE,FALSE)</f>
        <v>0</v>
      </c>
      <c r="Y77" s="20"/>
      <c r="Z77" s="34"/>
      <c r="AA77" s="34"/>
      <c r="AB77" s="34"/>
      <c r="AC77" s="34"/>
      <c r="AD77" s="34"/>
      <c r="AE77" s="34"/>
      <c r="AF77" s="34"/>
    </row>
    <row r="78" spans="1:32" ht="10.95" customHeight="1">
      <c r="A78" s="58"/>
      <c r="B78" s="146">
        <v>3</v>
      </c>
      <c r="C78" s="146"/>
      <c r="D78" s="74"/>
      <c r="E78" s="95" t="s">
        <v>69</v>
      </c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44" t="str">
        <f>IF($X$48,Y60,"0.00")</f>
        <v>0.00</v>
      </c>
      <c r="V78" s="120"/>
      <c r="X78" s="20" t="b">
        <f>IF(OR(AND(ISBLANK(U46),NOT(X48)),AND(ISNUMBER(U46),X48)),TRUE,FALSE)</f>
        <v>1</v>
      </c>
      <c r="Y78" s="20"/>
      <c r="Z78" s="34"/>
      <c r="AA78" s="34"/>
      <c r="AB78" s="34"/>
      <c r="AC78" s="34"/>
      <c r="AD78" s="34"/>
      <c r="AE78" s="34"/>
      <c r="AF78" s="34"/>
    </row>
    <row r="79" spans="1:32" ht="10.95" customHeight="1">
      <c r="A79" s="58"/>
      <c r="B79" s="119">
        <v>4</v>
      </c>
      <c r="C79" s="97"/>
      <c r="D79" s="74"/>
      <c r="E79" s="74" t="s">
        <v>70</v>
      </c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21"/>
      <c r="V79" s="101"/>
      <c r="W79" s="134"/>
      <c r="X79" s="19" t="b">
        <v>0</v>
      </c>
      <c r="Y79" s="34"/>
      <c r="Z79" s="34"/>
      <c r="AA79" s="34"/>
      <c r="AB79" s="34"/>
      <c r="AC79" s="34"/>
      <c r="AD79" s="34"/>
      <c r="AE79" s="34"/>
      <c r="AF79" s="34"/>
    </row>
    <row r="80" spans="1:32" ht="10.95" customHeight="1">
      <c r="A80" s="58"/>
      <c r="B80" s="146">
        <v>5</v>
      </c>
      <c r="C80" s="146"/>
      <c r="D80" s="74"/>
      <c r="E80" s="95" t="s">
        <v>71</v>
      </c>
      <c r="J80" s="122" t="str">
        <f>IF(OR(X27,X30,X33,X36),Z36," ")</f>
        <v xml:space="preserve"> </v>
      </c>
      <c r="U80" s="123"/>
      <c r="V80" s="76"/>
      <c r="W80" s="74"/>
      <c r="X80" s="40"/>
      <c r="Y80" s="41"/>
      <c r="Z80" s="34"/>
      <c r="AA80" s="34"/>
      <c r="AB80" s="34"/>
      <c r="AC80" s="34"/>
      <c r="AD80" s="34"/>
      <c r="AE80" s="34"/>
      <c r="AF80" s="34"/>
    </row>
    <row r="81" spans="1:44" ht="10.95" customHeight="1">
      <c r="A81" s="58"/>
      <c r="B81" s="119"/>
      <c r="C81" s="119"/>
      <c r="D81" s="74"/>
      <c r="E81" s="95"/>
      <c r="J81" s="122"/>
      <c r="U81" s="123"/>
      <c r="V81" s="76"/>
      <c r="W81" s="74"/>
      <c r="X81" s="40"/>
      <c r="Y81" s="41"/>
      <c r="Z81" s="34"/>
      <c r="AA81" s="34"/>
      <c r="AB81" s="34"/>
      <c r="AC81" s="34"/>
      <c r="AD81" s="34"/>
      <c r="AE81" s="34"/>
      <c r="AF81" s="34"/>
    </row>
    <row r="82" spans="1:44" ht="10.95" customHeight="1">
      <c r="A82" s="58"/>
      <c r="B82" s="146"/>
      <c r="C82" s="146"/>
      <c r="D82" s="74"/>
      <c r="E82" s="74"/>
      <c r="F82" s="74"/>
      <c r="J82" s="122" t="str">
        <f>IF($X$48,X58, " ")</f>
        <v xml:space="preserve"> </v>
      </c>
      <c r="K82" s="124"/>
      <c r="L82" s="125"/>
      <c r="M82" s="125"/>
      <c r="N82" s="125"/>
      <c r="O82" s="125"/>
      <c r="P82" s="125"/>
      <c r="Q82" s="126"/>
      <c r="R82" s="126"/>
      <c r="S82" s="126"/>
      <c r="T82" s="126"/>
      <c r="U82" s="123" t="str">
        <f>IF(J82=" "," ",IF(ISTEXT(C79),"x  2"," "))</f>
        <v xml:space="preserve"> </v>
      </c>
      <c r="V82" s="76"/>
      <c r="W82" s="74"/>
      <c r="X82" s="20"/>
      <c r="Y82" s="20"/>
      <c r="Z82" s="20"/>
      <c r="AA82" s="34"/>
      <c r="AB82" s="34"/>
      <c r="AC82" s="34"/>
      <c r="AD82" s="34"/>
      <c r="AE82" s="34"/>
      <c r="AF82" s="34"/>
    </row>
    <row r="83" spans="1:44" ht="10.95" customHeight="1">
      <c r="A83" s="58"/>
      <c r="B83" s="146">
        <v>6</v>
      </c>
      <c r="C83" s="146"/>
      <c r="D83" s="74"/>
      <c r="E83" s="95" t="s">
        <v>72</v>
      </c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139"/>
      <c r="V83" s="76"/>
      <c r="W83" s="74"/>
      <c r="X83" s="20"/>
      <c r="Y83" s="34"/>
      <c r="Z83" s="34"/>
      <c r="AA83" s="34"/>
      <c r="AB83" s="34"/>
      <c r="AC83" s="34"/>
      <c r="AD83" s="34"/>
      <c r="AE83" s="34"/>
      <c r="AF83" s="34"/>
    </row>
    <row r="84" spans="1:44" ht="5.25" customHeight="1" thickBot="1">
      <c r="A84" s="58"/>
      <c r="B84" s="119"/>
      <c r="C84" s="119"/>
      <c r="D84" s="74"/>
      <c r="E84" s="95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127"/>
      <c r="V84" s="76"/>
      <c r="W84" s="74"/>
      <c r="X84" s="20"/>
      <c r="Y84" s="34"/>
      <c r="Z84" s="34"/>
      <c r="AA84" s="34"/>
      <c r="AB84" s="34"/>
      <c r="AC84" s="34"/>
      <c r="AD84" s="34"/>
      <c r="AE84" s="34"/>
      <c r="AF84" s="34"/>
    </row>
    <row r="85" spans="1:44" ht="22.5" customHeight="1" thickBot="1">
      <c r="A85" s="58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11"/>
      <c r="R85" s="12"/>
      <c r="S85" s="12"/>
      <c r="T85" s="13" t="s">
        <v>73</v>
      </c>
      <c r="U85" s="45" t="str">
        <f>IF(AND(X78=TRUE,X85&lt;&gt;0),X85,"NEED DATA")</f>
        <v>NEED DATA</v>
      </c>
      <c r="V85" s="76"/>
      <c r="W85" s="74"/>
      <c r="X85" s="153">
        <f>IF($X$79,SUM($U$77:$U$78)*2-$U$83,SUM($U$77:$U$78)-$U$83)</f>
        <v>0</v>
      </c>
      <c r="Y85" s="153"/>
      <c r="Z85" s="42"/>
      <c r="AA85" s="20"/>
      <c r="AB85" s="20"/>
      <c r="AC85" s="20"/>
      <c r="AD85" s="20"/>
      <c r="AE85" s="20"/>
      <c r="AF85" s="20"/>
    </row>
    <row r="86" spans="1:44" ht="5.25" customHeight="1">
      <c r="A86" s="58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128"/>
      <c r="U86" s="129"/>
      <c r="V86" s="76"/>
      <c r="W86" s="74"/>
      <c r="X86" s="43"/>
      <c r="Y86" s="43"/>
      <c r="Z86" s="20"/>
      <c r="AA86" s="20"/>
      <c r="AB86" s="20"/>
      <c r="AC86" s="20"/>
      <c r="AD86" s="20"/>
      <c r="AE86" s="20"/>
      <c r="AF86" s="20"/>
    </row>
    <row r="87" spans="1:44" ht="12" customHeight="1">
      <c r="A87" s="69" t="s">
        <v>74</v>
      </c>
      <c r="B87" s="70"/>
      <c r="C87" s="70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2"/>
      <c r="W87" s="10"/>
      <c r="X87" s="43"/>
      <c r="Y87" s="43"/>
      <c r="Z87" s="20"/>
      <c r="AA87" s="20"/>
      <c r="AB87" s="20"/>
      <c r="AC87" s="20"/>
      <c r="AD87" s="20"/>
      <c r="AE87" s="20"/>
      <c r="AF87" s="20"/>
    </row>
    <row r="88" spans="1:44" ht="10.95" customHeight="1">
      <c r="A88" s="58"/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9"/>
      <c r="W88" s="135"/>
      <c r="X88" s="43"/>
      <c r="Y88" s="43"/>
      <c r="Z88" s="20"/>
      <c r="AA88" s="20"/>
      <c r="AB88" s="20"/>
      <c r="AC88" s="20"/>
      <c r="AD88" s="20"/>
      <c r="AE88" s="20"/>
      <c r="AF88" s="20"/>
    </row>
    <row r="89" spans="1:44" ht="10.95" customHeight="1">
      <c r="A89" s="58"/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9"/>
      <c r="W89" s="135"/>
      <c r="X89" s="14"/>
      <c r="Y89" s="14"/>
    </row>
    <row r="90" spans="1:44" ht="10.95" customHeight="1">
      <c r="A90" s="58"/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9"/>
      <c r="W90" s="135"/>
      <c r="X90" s="14"/>
      <c r="Y90" s="14"/>
    </row>
    <row r="91" spans="1:44" ht="6" customHeight="1">
      <c r="A91" s="58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9"/>
      <c r="W91" s="135"/>
      <c r="X91" s="14"/>
      <c r="Y91" s="14"/>
    </row>
    <row r="92" spans="1:44" ht="12" customHeight="1">
      <c r="A92" s="58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66" t="s">
        <v>75</v>
      </c>
      <c r="R92" s="155"/>
      <c r="S92" s="155"/>
      <c r="T92" s="155"/>
      <c r="U92" s="155"/>
      <c r="V92" s="156"/>
      <c r="W92" s="136"/>
    </row>
    <row r="93" spans="1:44" ht="12" customHeight="1" thickBot="1">
      <c r="A93" s="130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2" t="s">
        <v>76</v>
      </c>
      <c r="R93" s="140" t="s">
        <v>77</v>
      </c>
      <c r="S93" s="140"/>
      <c r="T93" s="140"/>
      <c r="U93" s="140"/>
      <c r="V93" s="141"/>
      <c r="W93" s="137"/>
      <c r="X93" s="15"/>
    </row>
    <row r="94" spans="1:44" ht="4.5" customHeight="1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1:44" ht="9" customHeight="1">
      <c r="A95" s="143" t="s">
        <v>110</v>
      </c>
      <c r="B95" s="143"/>
      <c r="C95" s="138"/>
      <c r="D95" s="138"/>
      <c r="E95" s="138"/>
      <c r="F95" s="138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1:44" ht="10.95" hidden="1" customHeight="1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5"/>
    </row>
    <row r="97" spans="2:23" ht="10.95" hidden="1" customHeight="1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2:23" ht="10.95" hidden="1" customHeight="1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2:23" ht="10.95" hidden="1" customHeight="1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2:23" ht="10.95" hidden="1" customHeight="1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2:23" ht="10.95" hidden="1" customHeight="1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2:23" ht="10.95" hidden="1" customHeight="1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2:23" ht="10.95" hidden="1" customHeight="1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2:23" ht="10.95" hidden="1" customHeight="1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2:23" ht="10.95" hidden="1" customHeight="1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2:23" ht="10.95" hidden="1" customHeight="1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2:23" ht="10.95" hidden="1" customHeight="1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2:23" ht="10.95" hidden="1" customHeight="1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2:23" ht="10.95" hidden="1" customHeight="1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2:23" ht="10.95" hidden="1" customHeight="1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2:23" ht="10.95" hidden="1" customHeight="1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2:23" ht="10.95" hidden="1" customHeight="1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2:23" ht="10.95" hidden="1" customHeight="1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2:23" ht="10.95" hidden="1" customHeight="1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2:23" ht="10.95" hidden="1" customHeight="1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2:23" ht="10.95" hidden="1" customHeight="1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2:23" ht="10.95" hidden="1" customHeight="1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2:23" ht="10.95" hidden="1" customHeight="1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2:23" ht="10.95" hidden="1" customHeight="1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2:23" ht="10.95" hidden="1" customHeight="1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2:23" ht="10.95" hidden="1" customHeight="1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2:23" ht="10.95" hidden="1" customHeight="1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2:23" ht="10.95" hidden="1" customHeight="1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2:23" ht="10.95" hidden="1" customHeight="1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2:23" ht="10.95" hidden="1" customHeight="1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2:23" ht="10.95" hidden="1" customHeight="1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2:23" ht="10.95" hidden="1" customHeight="1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2:23" ht="9.75" hidden="1" customHeight="1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2:23" ht="9.75" hidden="1" customHeight="1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2:23" ht="9.75" hidden="1" customHeight="1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2:23" ht="9.75" hidden="1" customHeight="1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2:23" ht="9.75" hidden="1" customHeight="1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2:23" ht="9.75" hidden="1" customHeight="1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2:23" ht="9.75" hidden="1" customHeight="1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2:23" ht="9.75" hidden="1" customHeight="1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2:23" ht="9.75" hidden="1" customHeight="1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2:23" ht="9.75" hidden="1" customHeight="1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2:23" ht="9.75" hidden="1" customHeight="1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2:23" ht="9.75" hidden="1" customHeight="1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2:23" ht="9.75" hidden="1" customHeight="1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2:23" ht="9.9" hidden="1" customHeight="1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2:23" ht="9.9" hidden="1" customHeight="1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2:23" ht="9.9" hidden="1" customHeight="1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2:23" ht="9.9" hidden="1" customHeight="1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2:23" ht="9.9" hidden="1" customHeight="1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2:23" ht="9.9" hidden="1" customHeight="1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2:23" ht="9.9" hidden="1" customHeight="1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2:23" ht="9.9" hidden="1" customHeight="1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2:23" ht="9.9" hidden="1" customHeight="1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2:23" ht="9.9" hidden="1" customHeight="1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2:23" ht="9.9" hidden="1" customHeight="1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2:23" ht="9.9" hidden="1" customHeight="1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2:23" ht="9.9" hidden="1" customHeight="1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2:23" ht="9.9" hidden="1" customHeight="1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2:23" ht="9.9" hidden="1" customHeight="1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2:23" ht="9.9" hidden="1" customHeight="1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2:23" ht="9.9" hidden="1" customHeight="1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2:23" ht="9.9" hidden="1" customHeight="1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2:23" ht="9.9" hidden="1" customHeight="1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2:23" ht="9.9" hidden="1" customHeight="1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2:23" ht="9.9" hidden="1" customHeight="1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2:23" ht="9.9" hidden="1" customHeight="1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2:23" ht="9.9" hidden="1" customHeight="1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2:23" ht="9.9" hidden="1" customHeight="1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2:23" ht="9.9" hidden="1" customHeight="1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2:23" ht="9.9" hidden="1" customHeight="1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2:23" ht="9.9" hidden="1" customHeight="1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2:23" ht="9.9" hidden="1" customHeight="1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2:23" ht="9.9" hidden="1" customHeight="1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2:23" ht="9.9" hidden="1" customHeight="1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2:23" ht="9.9" hidden="1" customHeight="1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2:23" ht="9.9" hidden="1" customHeight="1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2:23" ht="9.9" hidden="1" customHeight="1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2:23" ht="9.9" hidden="1" customHeight="1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2:23" ht="9.9" hidden="1" customHeight="1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2:23" ht="9.9" hidden="1" customHeight="1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2:23" ht="9.9" hidden="1" customHeight="1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2:23" ht="9.9" hidden="1" customHeight="1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2:23" ht="9.9" hidden="1" customHeight="1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2:23" ht="9.9" hidden="1" customHeight="1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2:23" ht="9.9" hidden="1" customHeight="1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2:23" ht="9.9" hidden="1" customHeight="1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2:23" ht="9.9" hidden="1" customHeight="1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2:23" ht="9.9" hidden="1" customHeight="1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2:23" ht="9.9" hidden="1" customHeight="1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2:23" ht="9.9" hidden="1" customHeight="1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2:23" ht="9.9" hidden="1" customHeight="1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2:23" ht="9.9" hidden="1" customHeight="1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2:23" ht="9.9" hidden="1" customHeight="1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2:23" ht="9.9" hidden="1" customHeight="1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2:23" ht="9.9" hidden="1" customHeight="1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2:23" ht="9.9" hidden="1" customHeight="1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2:23" ht="9.9" hidden="1" customHeight="1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2:23" ht="9.9" hidden="1" customHeight="1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2:23" ht="9.9" hidden="1" customHeight="1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2:23" ht="9.9" hidden="1" customHeight="1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2:23" ht="9.9" hidden="1" customHeight="1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2:23" ht="9.9" hidden="1" customHeight="1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2:23" ht="9.9" hidden="1" customHeight="1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2:23" ht="9.9" hidden="1" customHeight="1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2:23" ht="9.9" hidden="1" customHeight="1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2:23" ht="9.9" hidden="1" customHeight="1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2:23" ht="9.9" hidden="1" customHeight="1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2:23" ht="9.9" hidden="1" customHeight="1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2:23" ht="9.9" hidden="1" customHeight="1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2:23" ht="9.9" hidden="1" customHeight="1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2:23" ht="9.9" hidden="1" customHeight="1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2:23" ht="9.9" hidden="1" customHeight="1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2:23" ht="9.9" hidden="1" customHeight="1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2:23" ht="9.9" hidden="1" customHeight="1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2:23" ht="9.9" hidden="1" customHeight="1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2:23" ht="9.9" hidden="1" customHeight="1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2:23" ht="9.9" hidden="1" customHeight="1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2:23" ht="9.9" hidden="1" customHeight="1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2:23" ht="9.9" hidden="1" customHeight="1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2:23" ht="9.9" hidden="1" customHeight="1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2:23" ht="9.9" hidden="1" customHeight="1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2:23" ht="9.9" hidden="1" customHeight="1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2:23" ht="9.9" hidden="1" customHeight="1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2:23" ht="9.9" hidden="1" customHeight="1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2:23" ht="9.9" hidden="1" customHeight="1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2:23" ht="9.9" hidden="1" customHeight="1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2:23" ht="9.9" hidden="1" customHeight="1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2:23" ht="9.9" hidden="1" customHeight="1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2:23" ht="9.9" hidden="1" customHeight="1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2:23" ht="9.9" hidden="1" customHeight="1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2:23" ht="9.9" hidden="1" customHeight="1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2:23" ht="9.9" hidden="1" customHeight="1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2:23" ht="9.9" hidden="1" customHeight="1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2:23" ht="9.9" hidden="1" customHeight="1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2:23" ht="9.9" hidden="1" customHeight="1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2:23" ht="9.9" hidden="1" customHeight="1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2:23" ht="9.9" hidden="1" customHeight="1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2:23" ht="9.9" hidden="1" customHeight="1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2:23" ht="9.9" hidden="1" customHeight="1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2:23" ht="9.9" hidden="1" customHeight="1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2:23" ht="9.9" hidden="1" customHeight="1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2:23" ht="9.9" hidden="1" customHeight="1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2:23" ht="9.9" hidden="1" customHeight="1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2:23" ht="9.9" hidden="1" customHeight="1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2:23" ht="9.9" hidden="1" customHeight="1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2:23" ht="9.9" hidden="1" customHeight="1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2:23" ht="9.9" hidden="1" customHeight="1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2:23" ht="9.9" hidden="1" customHeight="1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2:23" ht="9.9" hidden="1" customHeight="1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2:23" ht="9.9" hidden="1" customHeight="1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2:23" ht="9.9" hidden="1" customHeight="1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2:23" ht="9.9" hidden="1" customHeight="1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2:23" ht="9.9" hidden="1" customHeight="1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2:23" ht="9.9" hidden="1" customHeight="1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2:23" ht="9.9" hidden="1" customHeight="1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  <row r="252" spans="2:23" ht="9.9" hidden="1" customHeight="1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</row>
    <row r="253" spans="2:23" ht="9.9" hidden="1" customHeight="1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</row>
    <row r="254" spans="2:23" ht="9.9" hidden="1" customHeight="1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</row>
    <row r="255" spans="2:23" ht="9.9" hidden="1" customHeight="1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</row>
    <row r="256" spans="2:23" ht="9.9" hidden="1" customHeight="1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</row>
    <row r="257" spans="2:44" ht="9.9" hidden="1" customHeight="1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</row>
    <row r="258" spans="2:44" ht="9.9" hidden="1" customHeight="1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</row>
    <row r="259" spans="2:44" ht="9.9" hidden="1" customHeight="1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</row>
    <row r="260" spans="2:44" ht="9.9" hidden="1" customHeight="1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</row>
    <row r="261" spans="2:44" ht="9.9" hidden="1" customHeight="1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</row>
    <row r="262" spans="2:44" ht="9.9" hidden="1" customHeight="1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</row>
    <row r="263" spans="2:44" ht="9.9" hidden="1" customHeight="1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</row>
    <row r="264" spans="2:44" ht="9.9" hidden="1" customHeight="1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6"/>
      <c r="Y264" s="6"/>
      <c r="Z264" s="6"/>
      <c r="AA264" s="6"/>
      <c r="AB264" s="6"/>
      <c r="AC264" s="6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</row>
    <row r="265" spans="2:44" ht="9.9" hidden="1" customHeight="1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6"/>
      <c r="Y265" s="6"/>
      <c r="Z265" s="6"/>
      <c r="AA265" s="6"/>
      <c r="AB265" s="6"/>
      <c r="AC265" s="6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</row>
    <row r="266" spans="2:44" ht="9.9" hidden="1" customHeight="1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6"/>
      <c r="Y266" s="6"/>
      <c r="Z266" s="6"/>
      <c r="AA266" s="6"/>
      <c r="AB266" s="6"/>
      <c r="AC266" s="6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</row>
    <row r="267" spans="2:44" ht="9.9" hidden="1" customHeight="1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6"/>
      <c r="Y267" s="6"/>
      <c r="Z267" s="6"/>
      <c r="AA267" s="6"/>
      <c r="AB267" s="6"/>
      <c r="AC267" s="6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</row>
    <row r="268" spans="2:44" ht="9.9" hidden="1" customHeight="1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6"/>
      <c r="Y268" s="6"/>
      <c r="Z268" s="6"/>
      <c r="AA268" s="6"/>
      <c r="AB268" s="6"/>
      <c r="AC268" s="6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</row>
    <row r="269" spans="2:44" ht="9.9" hidden="1" customHeight="1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6"/>
      <c r="Y269" s="6"/>
      <c r="Z269" s="6"/>
      <c r="AA269" s="6"/>
      <c r="AB269" s="6"/>
      <c r="AC269" s="6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</row>
    <row r="270" spans="2:44" ht="9.9" hidden="1" customHeight="1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6"/>
      <c r="Y270" s="6"/>
      <c r="Z270" s="6"/>
      <c r="AA270" s="6"/>
      <c r="AB270" s="6"/>
      <c r="AC270" s="6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</row>
    <row r="271" spans="2:44" ht="9.9" hidden="1" customHeight="1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6"/>
      <c r="Y271" s="6"/>
      <c r="Z271" s="6"/>
      <c r="AA271" s="6"/>
      <c r="AB271" s="6"/>
      <c r="AC271" s="6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</row>
    <row r="272" spans="2:44" ht="9.9" hidden="1" customHeight="1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6"/>
      <c r="Y272" s="6"/>
      <c r="Z272" s="6"/>
      <c r="AA272" s="6"/>
      <c r="AB272" s="6"/>
      <c r="AC272" s="6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</row>
    <row r="273" spans="2:44" ht="9.9" hidden="1" customHeight="1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6"/>
      <c r="Y273" s="6"/>
      <c r="Z273" s="6"/>
      <c r="AA273" s="6"/>
      <c r="AB273" s="6"/>
      <c r="AC273" s="6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</row>
    <row r="274" spans="2:44" ht="9.9" hidden="1" customHeight="1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6"/>
      <c r="Y274" s="6"/>
      <c r="Z274" s="6"/>
      <c r="AA274" s="6"/>
      <c r="AB274" s="6"/>
      <c r="AC274" s="6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</row>
    <row r="275" spans="2:44" ht="9.9" hidden="1" customHeight="1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6"/>
      <c r="Y275" s="6"/>
      <c r="Z275" s="6"/>
      <c r="AA275" s="6"/>
      <c r="AB275" s="6"/>
      <c r="AC275" s="6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</row>
    <row r="276" spans="2:44" ht="9.9" hidden="1" customHeight="1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6"/>
      <c r="Y276" s="6"/>
      <c r="Z276" s="6"/>
      <c r="AA276" s="6"/>
      <c r="AB276" s="6"/>
      <c r="AC276" s="6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</row>
    <row r="277" spans="2:44" ht="9.9" hidden="1" customHeight="1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5"/>
      <c r="Y277" s="5"/>
      <c r="Z277" s="5"/>
      <c r="AA277" s="5"/>
      <c r="AB277" s="5"/>
      <c r="AC277" s="5"/>
    </row>
    <row r="278" spans="2:44" ht="9.9" hidden="1" customHeight="1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5"/>
      <c r="Y278" s="5"/>
      <c r="Z278" s="5"/>
      <c r="AA278" s="5"/>
      <c r="AB278" s="5"/>
      <c r="AC278" s="5"/>
    </row>
    <row r="279" spans="2:44" ht="9.9" hidden="1" customHeight="1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5"/>
      <c r="Y279" s="5"/>
      <c r="Z279" s="5"/>
      <c r="AA279" s="5"/>
      <c r="AB279" s="5"/>
      <c r="AC279" s="5"/>
    </row>
    <row r="280" spans="2:44" ht="9.9" hidden="1" customHeight="1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5"/>
      <c r="Y280" s="5"/>
      <c r="Z280" s="5"/>
      <c r="AA280" s="5"/>
      <c r="AB280" s="5"/>
      <c r="AC280" s="5"/>
    </row>
    <row r="281" spans="2:44" ht="9.9" hidden="1" customHeight="1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5"/>
      <c r="Y281" s="5"/>
      <c r="Z281" s="5"/>
      <c r="AA281" s="5"/>
      <c r="AB281" s="5"/>
      <c r="AC281" s="5"/>
    </row>
    <row r="282" spans="2:44" ht="9.9" hidden="1" customHeight="1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5"/>
      <c r="Y282" s="5"/>
      <c r="Z282" s="5"/>
      <c r="AA282" s="5"/>
      <c r="AB282" s="5"/>
      <c r="AC282" s="5"/>
    </row>
    <row r="283" spans="2:44" ht="9.9" hidden="1" customHeight="1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5"/>
      <c r="Y283" s="5"/>
      <c r="Z283" s="5"/>
      <c r="AA283" s="5"/>
      <c r="AB283" s="5"/>
      <c r="AC283" s="5"/>
    </row>
    <row r="284" spans="2:44" ht="9.9" hidden="1" customHeight="1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5"/>
      <c r="Y284" s="5"/>
      <c r="Z284" s="5"/>
      <c r="AA284" s="5"/>
      <c r="AB284" s="5"/>
      <c r="AC284" s="5"/>
    </row>
    <row r="285" spans="2:44" ht="9.9" hidden="1" customHeight="1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5"/>
      <c r="Y285" s="5"/>
      <c r="Z285" s="5"/>
      <c r="AA285" s="5"/>
      <c r="AB285" s="5"/>
      <c r="AC285" s="5"/>
    </row>
    <row r="286" spans="2:44" ht="9.9" hidden="1" customHeight="1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5"/>
      <c r="Y286" s="5"/>
      <c r="Z286" s="5"/>
      <c r="AA286" s="5"/>
      <c r="AB286" s="5"/>
      <c r="AC286" s="5"/>
    </row>
    <row r="287" spans="2:44" ht="9.9" hidden="1" customHeight="1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5"/>
      <c r="Y287" s="5"/>
      <c r="Z287" s="5"/>
      <c r="AA287" s="5"/>
      <c r="AB287" s="5"/>
      <c r="AC287" s="5"/>
    </row>
    <row r="288" spans="2:44" ht="9.9" hidden="1" customHeight="1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5"/>
      <c r="Y288" s="5"/>
      <c r="Z288" s="5"/>
      <c r="AA288" s="5"/>
      <c r="AB288" s="5"/>
      <c r="AC288" s="5"/>
    </row>
    <row r="289" spans="2:29" ht="9.9" hidden="1" customHeight="1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5"/>
      <c r="Y289" s="5"/>
      <c r="Z289" s="5"/>
      <c r="AA289" s="5"/>
      <c r="AB289" s="5"/>
      <c r="AC289" s="5"/>
    </row>
    <row r="290" spans="2:29" ht="9.9" hidden="1" customHeight="1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5"/>
      <c r="Y290" s="5"/>
      <c r="Z290" s="5"/>
      <c r="AA290" s="5"/>
      <c r="AB290" s="5"/>
      <c r="AC290" s="5"/>
    </row>
    <row r="291" spans="2:29" ht="9.9" hidden="1" customHeight="1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5"/>
      <c r="Y291" s="5"/>
      <c r="Z291" s="5"/>
      <c r="AA291" s="5"/>
      <c r="AB291" s="5"/>
      <c r="AC291" s="5"/>
    </row>
    <row r="292" spans="2:29" ht="9.9" hidden="1" customHeight="1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5"/>
      <c r="Y292" s="5"/>
      <c r="Z292" s="5"/>
      <c r="AA292" s="5"/>
      <c r="AB292" s="5"/>
      <c r="AC292" s="5"/>
    </row>
    <row r="293" spans="2:29" ht="9.9" hidden="1" customHeight="1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5"/>
      <c r="Y293" s="5"/>
      <c r="Z293" s="5"/>
      <c r="AA293" s="5"/>
      <c r="AB293" s="5"/>
      <c r="AC293" s="5"/>
    </row>
    <row r="294" spans="2:29" ht="9.9" hidden="1" customHeight="1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5"/>
      <c r="Y294" s="5"/>
      <c r="Z294" s="5"/>
      <c r="AA294" s="5"/>
      <c r="AB294" s="5"/>
      <c r="AC294" s="5"/>
    </row>
    <row r="295" spans="2:29" ht="9.9" hidden="1" customHeight="1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5"/>
      <c r="Y295" s="5"/>
      <c r="Z295" s="5"/>
      <c r="AA295" s="5"/>
      <c r="AB295" s="5"/>
      <c r="AC295" s="5"/>
    </row>
    <row r="296" spans="2:29" ht="9.9" hidden="1" customHeight="1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5"/>
      <c r="Y296" s="5"/>
      <c r="Z296" s="5"/>
      <c r="AA296" s="5"/>
      <c r="AB296" s="5"/>
      <c r="AC296" s="5"/>
    </row>
    <row r="297" spans="2:29" ht="9.9" hidden="1" customHeight="1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5"/>
      <c r="Y297" s="5"/>
      <c r="Z297" s="5"/>
      <c r="AA297" s="5"/>
      <c r="AB297" s="5"/>
      <c r="AC297" s="5"/>
    </row>
    <row r="298" spans="2:29" ht="9.9" hidden="1" customHeight="1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5"/>
      <c r="Y298" s="5"/>
      <c r="Z298" s="5"/>
      <c r="AA298" s="5"/>
      <c r="AB298" s="5"/>
      <c r="AC298" s="5"/>
    </row>
    <row r="299" spans="2:29" ht="9.9" hidden="1" customHeight="1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5"/>
      <c r="Y299" s="5"/>
      <c r="Z299" s="5"/>
      <c r="AA299" s="5"/>
      <c r="AB299" s="5"/>
      <c r="AC299" s="5"/>
    </row>
    <row r="300" spans="2:29" ht="9.9" hidden="1" customHeight="1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5"/>
      <c r="Y300" s="5"/>
      <c r="Z300" s="5"/>
      <c r="AA300" s="5"/>
      <c r="AB300" s="5"/>
      <c r="AC300" s="5"/>
    </row>
    <row r="301" spans="2:29" ht="9.9" hidden="1" customHeight="1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5"/>
      <c r="Y301" s="5"/>
      <c r="Z301" s="5"/>
      <c r="AA301" s="5"/>
      <c r="AB301" s="5"/>
      <c r="AC301" s="5"/>
    </row>
    <row r="302" spans="2:29" ht="9.9" hidden="1" customHeight="1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5"/>
      <c r="Y302" s="5"/>
      <c r="Z302" s="5"/>
      <c r="AA302" s="5"/>
      <c r="AB302" s="5"/>
      <c r="AC302" s="5"/>
    </row>
    <row r="303" spans="2:29" ht="9.9" hidden="1" customHeight="1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5"/>
      <c r="Y303" s="5"/>
      <c r="Z303" s="5"/>
      <c r="AA303" s="5"/>
      <c r="AB303" s="5"/>
      <c r="AC303" s="5"/>
    </row>
    <row r="304" spans="2:29" ht="9.9" hidden="1" customHeight="1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5"/>
      <c r="Y304" s="5"/>
      <c r="Z304" s="5"/>
      <c r="AA304" s="5"/>
      <c r="AB304" s="5"/>
      <c r="AC304" s="5"/>
    </row>
    <row r="305" spans="2:29" ht="9.9" hidden="1" customHeight="1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5"/>
      <c r="Y305" s="5"/>
      <c r="Z305" s="5"/>
      <c r="AA305" s="5"/>
      <c r="AB305" s="5"/>
      <c r="AC305" s="5"/>
    </row>
    <row r="306" spans="2:29" ht="9.9" hidden="1" customHeight="1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5"/>
      <c r="Y306" s="5"/>
      <c r="Z306" s="5"/>
      <c r="AA306" s="5"/>
      <c r="AB306" s="5"/>
      <c r="AC306" s="5"/>
    </row>
    <row r="307" spans="2:29" ht="9.9" hidden="1" customHeight="1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5"/>
      <c r="Y307" s="5"/>
      <c r="Z307" s="5"/>
      <c r="AA307" s="5"/>
      <c r="AB307" s="5"/>
      <c r="AC307" s="5"/>
    </row>
    <row r="308" spans="2:29" ht="9.9" hidden="1" customHeight="1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5"/>
      <c r="Y308" s="5"/>
      <c r="Z308" s="5"/>
      <c r="AA308" s="5"/>
      <c r="AB308" s="5"/>
      <c r="AC308" s="5"/>
    </row>
    <row r="309" spans="2:29" ht="9.9" hidden="1" customHeigh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5"/>
      <c r="Y309" s="5"/>
      <c r="Z309" s="5"/>
      <c r="AA309" s="5"/>
      <c r="AB309" s="5"/>
      <c r="AC309" s="5"/>
    </row>
    <row r="310" spans="2:29" ht="9.9" hidden="1" customHeight="1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5"/>
      <c r="Y310" s="5"/>
      <c r="Z310" s="5"/>
      <c r="AA310" s="5"/>
      <c r="AB310" s="5"/>
      <c r="AC310" s="5"/>
    </row>
    <row r="311" spans="2:29" ht="9.9" hidden="1" customHeight="1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5"/>
      <c r="Y311" s="5"/>
      <c r="Z311" s="5"/>
      <c r="AA311" s="5"/>
      <c r="AB311" s="5"/>
      <c r="AC311" s="5"/>
    </row>
    <row r="312" spans="2:29" ht="9.9" hidden="1" customHeight="1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5"/>
      <c r="Y312" s="5"/>
      <c r="Z312" s="5"/>
      <c r="AA312" s="5"/>
      <c r="AB312" s="5"/>
      <c r="AC312" s="5"/>
    </row>
    <row r="313" spans="2:29" ht="9.9" hidden="1" customHeight="1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5"/>
      <c r="Y313" s="5"/>
      <c r="Z313" s="5"/>
      <c r="AA313" s="5"/>
      <c r="AB313" s="5"/>
      <c r="AC313" s="5"/>
    </row>
    <row r="314" spans="2:29" ht="9.9" hidden="1" customHeight="1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5"/>
      <c r="Y314" s="5"/>
      <c r="Z314" s="5"/>
      <c r="AA314" s="5"/>
      <c r="AB314" s="5"/>
      <c r="AC314" s="5"/>
    </row>
    <row r="315" spans="2:29" ht="9.9" hidden="1" customHeight="1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5"/>
      <c r="Y315" s="5"/>
      <c r="Z315" s="5"/>
      <c r="AA315" s="5"/>
      <c r="AB315" s="5"/>
      <c r="AC315" s="5"/>
    </row>
    <row r="316" spans="2:29" ht="9.9" hidden="1" customHeight="1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5"/>
      <c r="Y316" s="5"/>
      <c r="Z316" s="5"/>
      <c r="AA316" s="5"/>
      <c r="AB316" s="5"/>
      <c r="AC316" s="5"/>
    </row>
    <row r="317" spans="2:29" ht="9.9" hidden="1" customHeight="1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5"/>
      <c r="Y317" s="5"/>
      <c r="Z317" s="5"/>
      <c r="AA317" s="5"/>
      <c r="AB317" s="5"/>
      <c r="AC317" s="5"/>
    </row>
    <row r="318" spans="2:29" ht="9.9" hidden="1" customHeight="1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5"/>
      <c r="Y318" s="5"/>
      <c r="Z318" s="5"/>
      <c r="AA318" s="5"/>
      <c r="AB318" s="5"/>
      <c r="AC318" s="5"/>
    </row>
    <row r="319" spans="2:29" ht="9.9" hidden="1" customHeight="1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5"/>
      <c r="Y319" s="5"/>
      <c r="Z319" s="5"/>
      <c r="AA319" s="5"/>
      <c r="AB319" s="5"/>
      <c r="AC319" s="5"/>
    </row>
    <row r="320" spans="2:29" ht="9.9" hidden="1" customHeight="1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5"/>
      <c r="Y320" s="5"/>
      <c r="Z320" s="5"/>
      <c r="AA320" s="5"/>
      <c r="AB320" s="5"/>
      <c r="AC320" s="5"/>
    </row>
    <row r="321" spans="2:29" ht="9.9" hidden="1" customHeight="1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5"/>
      <c r="Y321" s="5"/>
      <c r="Z321" s="5"/>
      <c r="AA321" s="5"/>
      <c r="AB321" s="5"/>
      <c r="AC321" s="5"/>
    </row>
    <row r="322" spans="2:29" ht="9.9" hidden="1" customHeight="1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5"/>
      <c r="Y322" s="5"/>
      <c r="Z322" s="5"/>
      <c r="AA322" s="5"/>
      <c r="AB322" s="5"/>
      <c r="AC322" s="5"/>
    </row>
    <row r="323" spans="2:29" ht="9.9" hidden="1" customHeight="1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5"/>
      <c r="Y323" s="5"/>
      <c r="Z323" s="5"/>
      <c r="AA323" s="5"/>
      <c r="AB323" s="5"/>
      <c r="AC323" s="5"/>
    </row>
    <row r="324" spans="2:29" ht="9.9" hidden="1" customHeight="1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5"/>
      <c r="Y324" s="5"/>
      <c r="Z324" s="5"/>
      <c r="AA324" s="5"/>
      <c r="AB324" s="5"/>
      <c r="AC324" s="5"/>
    </row>
    <row r="325" spans="2:29" ht="9.9" hidden="1" customHeight="1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5"/>
      <c r="Y325" s="5"/>
      <c r="Z325" s="5"/>
      <c r="AA325" s="5"/>
      <c r="AB325" s="5"/>
      <c r="AC325" s="5"/>
    </row>
    <row r="326" spans="2:29" ht="9.9" hidden="1" customHeight="1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5"/>
      <c r="Y326" s="5"/>
      <c r="Z326" s="5"/>
      <c r="AA326" s="5"/>
      <c r="AB326" s="5"/>
      <c r="AC326" s="5"/>
    </row>
    <row r="327" spans="2:29" ht="9.9" hidden="1" customHeight="1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5"/>
      <c r="Y327" s="5"/>
      <c r="Z327" s="5"/>
      <c r="AA327" s="5"/>
      <c r="AB327" s="5"/>
      <c r="AC327" s="5"/>
    </row>
    <row r="328" spans="2:29" ht="9.9" hidden="1" customHeight="1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5"/>
      <c r="Y328" s="5"/>
      <c r="Z328" s="5"/>
      <c r="AA328" s="5"/>
      <c r="AB328" s="5"/>
      <c r="AC328" s="5"/>
    </row>
    <row r="329" spans="2:29" ht="9.9" hidden="1" customHeight="1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5"/>
      <c r="Y329" s="5"/>
      <c r="Z329" s="5"/>
      <c r="AA329" s="5"/>
      <c r="AB329" s="5"/>
      <c r="AC329" s="5"/>
    </row>
    <row r="330" spans="2:29" ht="9.9" hidden="1" customHeight="1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5"/>
      <c r="Y330" s="5"/>
      <c r="Z330" s="5"/>
      <c r="AA330" s="5"/>
      <c r="AB330" s="5"/>
      <c r="AC330" s="5"/>
    </row>
    <row r="331" spans="2:29" ht="9.9" hidden="1" customHeight="1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5"/>
      <c r="Y331" s="5"/>
      <c r="Z331" s="5"/>
      <c r="AA331" s="5"/>
      <c r="AB331" s="5"/>
      <c r="AC331" s="5"/>
    </row>
    <row r="332" spans="2:29" ht="9.9" hidden="1" customHeight="1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5"/>
      <c r="Y332" s="5"/>
      <c r="Z332" s="5"/>
      <c r="AA332" s="5"/>
      <c r="AB332" s="5"/>
      <c r="AC332" s="5"/>
    </row>
    <row r="333" spans="2:29" ht="9.9" hidden="1" customHeight="1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5"/>
      <c r="Y333" s="5"/>
      <c r="Z333" s="5"/>
      <c r="AA333" s="5"/>
      <c r="AB333" s="5"/>
      <c r="AC333" s="5"/>
    </row>
    <row r="334" spans="2:29" ht="9.9" hidden="1" customHeight="1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5"/>
      <c r="Y334" s="5"/>
      <c r="Z334" s="5"/>
      <c r="AA334" s="5"/>
      <c r="AB334" s="5"/>
      <c r="AC334" s="5"/>
    </row>
    <row r="335" spans="2:29" ht="9.9" hidden="1" customHeight="1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5"/>
      <c r="Y335" s="5"/>
      <c r="Z335" s="5"/>
      <c r="AA335" s="5"/>
      <c r="AB335" s="5"/>
      <c r="AC335" s="5"/>
    </row>
    <row r="336" spans="2:29" ht="9.9" hidden="1" customHeight="1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5"/>
      <c r="Y336" s="5"/>
      <c r="Z336" s="5"/>
      <c r="AA336" s="5"/>
      <c r="AB336" s="5"/>
      <c r="AC336" s="5"/>
    </row>
    <row r="337" spans="2:29" ht="9.9" hidden="1" customHeight="1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5"/>
      <c r="Y337" s="5"/>
      <c r="Z337" s="5"/>
      <c r="AA337" s="5"/>
      <c r="AB337" s="5"/>
      <c r="AC337" s="5"/>
    </row>
    <row r="338" spans="2:29" ht="9.9" hidden="1" customHeight="1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5"/>
      <c r="Y338" s="5"/>
      <c r="Z338" s="5"/>
      <c r="AA338" s="5"/>
      <c r="AB338" s="5"/>
      <c r="AC338" s="5"/>
    </row>
    <row r="339" spans="2:29" ht="9.9" hidden="1" customHeight="1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5"/>
      <c r="Y339" s="5"/>
      <c r="Z339" s="5"/>
      <c r="AA339" s="5"/>
      <c r="AB339" s="5"/>
      <c r="AC339" s="5"/>
    </row>
    <row r="340" spans="2:29" ht="9.9" hidden="1" customHeight="1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5"/>
      <c r="Y340" s="5"/>
      <c r="Z340" s="5"/>
      <c r="AA340" s="5"/>
      <c r="AB340" s="5"/>
      <c r="AC340" s="5"/>
    </row>
    <row r="341" spans="2:29" ht="9.9" hidden="1" customHeight="1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5"/>
      <c r="Y341" s="5"/>
      <c r="Z341" s="5"/>
      <c r="AA341" s="5"/>
      <c r="AB341" s="5"/>
      <c r="AC341" s="5"/>
    </row>
    <row r="342" spans="2:29" ht="9.9" hidden="1" customHeight="1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5"/>
      <c r="Y342" s="5"/>
      <c r="Z342" s="5"/>
      <c r="AA342" s="5"/>
      <c r="AB342" s="5"/>
      <c r="AC342" s="5"/>
    </row>
    <row r="343" spans="2:29" ht="9.9" hidden="1" customHeight="1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5"/>
      <c r="Y343" s="5"/>
      <c r="Z343" s="5"/>
      <c r="AA343" s="5"/>
      <c r="AB343" s="5"/>
      <c r="AC343" s="5"/>
    </row>
    <row r="344" spans="2:29" ht="9.9" hidden="1" customHeight="1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5"/>
      <c r="Y344" s="5"/>
      <c r="Z344" s="5"/>
      <c r="AA344" s="5"/>
      <c r="AB344" s="5"/>
      <c r="AC344" s="5"/>
    </row>
    <row r="345" spans="2:29" ht="9.9" hidden="1" customHeight="1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5"/>
      <c r="Y345" s="5"/>
      <c r="Z345" s="5"/>
      <c r="AA345" s="5"/>
      <c r="AB345" s="5"/>
      <c r="AC345" s="5"/>
    </row>
    <row r="346" spans="2:29" ht="9.9" hidden="1" customHeight="1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5"/>
      <c r="Y346" s="5"/>
      <c r="Z346" s="5"/>
      <c r="AA346" s="5"/>
      <c r="AB346" s="5"/>
      <c r="AC346" s="5"/>
    </row>
    <row r="347" spans="2:29" ht="9.9" hidden="1" customHeight="1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5"/>
      <c r="Y347" s="5"/>
      <c r="Z347" s="5"/>
      <c r="AA347" s="5"/>
      <c r="AB347" s="5"/>
      <c r="AC347" s="5"/>
    </row>
    <row r="348" spans="2:29" ht="9.9" hidden="1" customHeight="1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5"/>
      <c r="Y348" s="5"/>
      <c r="Z348" s="5"/>
      <c r="AA348" s="5"/>
      <c r="AB348" s="5"/>
      <c r="AC348" s="5"/>
    </row>
    <row r="349" spans="2:29" ht="9.9" hidden="1" customHeight="1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5"/>
      <c r="Y349" s="5"/>
      <c r="Z349" s="5"/>
      <c r="AA349" s="5"/>
      <c r="AB349" s="5"/>
      <c r="AC349" s="5"/>
    </row>
    <row r="350" spans="2:29" ht="9.9" hidden="1" customHeight="1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5"/>
      <c r="Y350" s="5"/>
      <c r="Z350" s="5"/>
      <c r="AA350" s="5"/>
      <c r="AB350" s="5"/>
      <c r="AC350" s="5"/>
    </row>
    <row r="351" spans="2:29" ht="9.9" hidden="1" customHeight="1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5"/>
      <c r="Y351" s="5"/>
      <c r="Z351" s="5"/>
      <c r="AA351" s="5"/>
      <c r="AB351" s="5"/>
      <c r="AC351" s="5"/>
    </row>
    <row r="352" spans="2:29" ht="9.9" hidden="1" customHeight="1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5"/>
      <c r="Y352" s="5"/>
      <c r="Z352" s="5"/>
      <c r="AA352" s="5"/>
      <c r="AB352" s="5"/>
      <c r="AC352" s="5"/>
    </row>
    <row r="353" spans="2:29" ht="9.9" hidden="1" customHeight="1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5"/>
      <c r="Y353" s="5"/>
      <c r="Z353" s="5"/>
      <c r="AA353" s="5"/>
      <c r="AB353" s="5"/>
      <c r="AC353" s="5"/>
    </row>
    <row r="354" spans="2:29" ht="9.9" hidden="1" customHeight="1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5"/>
      <c r="Y354" s="5"/>
      <c r="Z354" s="5"/>
      <c r="AA354" s="5"/>
      <c r="AB354" s="5"/>
      <c r="AC354" s="5"/>
    </row>
    <row r="355" spans="2:29" ht="9.9" hidden="1" customHeight="1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5"/>
      <c r="Y355" s="5"/>
      <c r="Z355" s="5"/>
      <c r="AA355" s="5"/>
      <c r="AB355" s="5"/>
      <c r="AC355" s="5"/>
    </row>
    <row r="356" spans="2:29" ht="9.9" hidden="1" customHeight="1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5"/>
      <c r="Y356" s="5"/>
      <c r="Z356" s="5"/>
      <c r="AA356" s="5"/>
      <c r="AB356" s="5"/>
      <c r="AC356" s="5"/>
    </row>
    <row r="357" spans="2:29" ht="9.9" hidden="1" customHeight="1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5"/>
      <c r="Y357" s="5"/>
      <c r="Z357" s="5"/>
      <c r="AA357" s="5"/>
      <c r="AB357" s="5"/>
      <c r="AC357" s="5"/>
    </row>
    <row r="358" spans="2:29" ht="9.9" hidden="1" customHeight="1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5"/>
      <c r="Y358" s="5"/>
      <c r="Z358" s="5"/>
      <c r="AA358" s="5"/>
      <c r="AB358" s="5"/>
      <c r="AC358" s="5"/>
    </row>
    <row r="359" spans="2:29" ht="9.9" hidden="1" customHeight="1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5"/>
      <c r="Y359" s="5"/>
      <c r="Z359" s="5"/>
      <c r="AA359" s="5"/>
      <c r="AB359" s="5"/>
      <c r="AC359" s="5"/>
    </row>
    <row r="360" spans="2:29" ht="9.9" hidden="1" customHeight="1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5"/>
      <c r="Y360" s="5"/>
      <c r="Z360" s="5"/>
      <c r="AA360" s="5"/>
      <c r="AB360" s="5"/>
      <c r="AC360" s="5"/>
    </row>
    <row r="361" spans="2:29" ht="9.9" hidden="1" customHeight="1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5"/>
      <c r="Y361" s="5"/>
      <c r="Z361" s="5"/>
      <c r="AA361" s="5"/>
      <c r="AB361" s="5"/>
      <c r="AC361" s="5"/>
    </row>
    <row r="362" spans="2:29" ht="9.9" hidden="1" customHeight="1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5"/>
      <c r="Y362" s="5"/>
      <c r="Z362" s="5"/>
      <c r="AA362" s="5"/>
      <c r="AB362" s="5"/>
      <c r="AC362" s="5"/>
    </row>
    <row r="363" spans="2:29" ht="9.9" hidden="1" customHeight="1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5"/>
      <c r="Y363" s="5"/>
      <c r="Z363" s="5"/>
      <c r="AA363" s="5"/>
      <c r="AB363" s="5"/>
      <c r="AC363" s="5"/>
    </row>
    <row r="364" spans="2:29" ht="9.9" hidden="1" customHeight="1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5"/>
      <c r="Y364" s="5"/>
      <c r="Z364" s="5"/>
      <c r="AA364" s="5"/>
      <c r="AB364" s="5"/>
      <c r="AC364" s="5"/>
    </row>
    <row r="365" spans="2:29" ht="9.9" hidden="1" customHeight="1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5"/>
      <c r="Y365" s="5"/>
      <c r="Z365" s="5"/>
      <c r="AA365" s="5"/>
      <c r="AB365" s="5"/>
      <c r="AC365" s="5"/>
    </row>
    <row r="366" spans="2:29" ht="9.9" hidden="1" customHeight="1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5"/>
      <c r="Y366" s="5"/>
      <c r="Z366" s="5"/>
      <c r="AA366" s="5"/>
      <c r="AB366" s="5"/>
      <c r="AC366" s="5"/>
    </row>
    <row r="367" spans="2:29" ht="9.9" hidden="1" customHeight="1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5"/>
      <c r="Y367" s="5"/>
      <c r="Z367" s="5"/>
      <c r="AA367" s="5"/>
      <c r="AB367" s="5"/>
      <c r="AC367" s="5"/>
    </row>
    <row r="368" spans="2:29" ht="9.9" hidden="1" customHeight="1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5"/>
      <c r="Y368" s="5"/>
      <c r="Z368" s="5"/>
      <c r="AA368" s="5"/>
      <c r="AB368" s="5"/>
      <c r="AC368" s="5"/>
    </row>
    <row r="369" spans="2:29" ht="9.9" hidden="1" customHeight="1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5"/>
      <c r="Y369" s="5"/>
      <c r="Z369" s="5"/>
      <c r="AA369" s="5"/>
      <c r="AB369" s="5"/>
      <c r="AC369" s="5"/>
    </row>
    <row r="370" spans="2:29" ht="9.9" hidden="1" customHeight="1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5"/>
      <c r="Y370" s="5"/>
      <c r="Z370" s="5"/>
      <c r="AA370" s="5"/>
      <c r="AB370" s="5"/>
      <c r="AC370" s="5"/>
    </row>
    <row r="371" spans="2:29" ht="9.9" hidden="1" customHeight="1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5"/>
      <c r="Y371" s="5"/>
      <c r="Z371" s="5"/>
      <c r="AA371" s="5"/>
      <c r="AB371" s="5"/>
      <c r="AC371" s="5"/>
    </row>
    <row r="372" spans="2:29" ht="9.9" hidden="1" customHeight="1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5"/>
      <c r="Y372" s="5"/>
      <c r="Z372" s="5"/>
      <c r="AA372" s="5"/>
      <c r="AB372" s="5"/>
      <c r="AC372" s="5"/>
    </row>
    <row r="373" spans="2:29" ht="9.9" hidden="1" customHeight="1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5"/>
      <c r="Y373" s="5"/>
      <c r="Z373" s="5"/>
      <c r="AA373" s="5"/>
      <c r="AB373" s="5"/>
      <c r="AC373" s="5"/>
    </row>
    <row r="374" spans="2:29" ht="9.9" hidden="1" customHeight="1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5"/>
      <c r="Y374" s="5"/>
      <c r="Z374" s="5"/>
      <c r="AA374" s="5"/>
      <c r="AB374" s="5"/>
      <c r="AC374" s="5"/>
    </row>
    <row r="375" spans="2:29" ht="9.9" hidden="1" customHeight="1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5"/>
      <c r="Y375" s="5"/>
      <c r="Z375" s="5"/>
      <c r="AA375" s="5"/>
      <c r="AB375" s="5"/>
      <c r="AC375" s="5"/>
    </row>
    <row r="376" spans="2:29" ht="9.9" hidden="1" customHeight="1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5"/>
      <c r="Y376" s="5"/>
      <c r="Z376" s="5"/>
      <c r="AA376" s="5"/>
      <c r="AB376" s="5"/>
      <c r="AC376" s="5"/>
    </row>
    <row r="377" spans="2:29" ht="9.9" hidden="1" customHeight="1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5"/>
      <c r="Y377" s="5"/>
      <c r="Z377" s="5"/>
      <c r="AA377" s="5"/>
      <c r="AB377" s="5"/>
      <c r="AC377" s="5"/>
    </row>
    <row r="378" spans="2:29" ht="9.9" hidden="1" customHeight="1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5"/>
      <c r="Y378" s="5"/>
      <c r="Z378" s="5"/>
      <c r="AA378" s="5"/>
      <c r="AB378" s="5"/>
      <c r="AC378" s="5"/>
    </row>
    <row r="379" spans="2:29" ht="9.9" hidden="1" customHeight="1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5"/>
      <c r="Y379" s="5"/>
      <c r="Z379" s="5"/>
      <c r="AA379" s="5"/>
      <c r="AB379" s="5"/>
      <c r="AC379" s="5"/>
    </row>
    <row r="380" spans="2:29" ht="9.9" hidden="1" customHeight="1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5"/>
      <c r="Y380" s="5"/>
      <c r="Z380" s="5"/>
      <c r="AA380" s="5"/>
      <c r="AB380" s="5"/>
      <c r="AC380" s="5"/>
    </row>
    <row r="381" spans="2:29" ht="9.9" hidden="1" customHeight="1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5"/>
      <c r="Y381" s="5"/>
      <c r="Z381" s="5"/>
      <c r="AA381" s="5"/>
      <c r="AB381" s="5"/>
      <c r="AC381" s="5"/>
    </row>
    <row r="382" spans="2:29" ht="9.9" hidden="1" customHeight="1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5"/>
      <c r="Y382" s="5"/>
      <c r="Z382" s="5"/>
      <c r="AA382" s="5"/>
      <c r="AB382" s="5"/>
      <c r="AC382" s="5"/>
    </row>
    <row r="383" spans="2:29" ht="9.9" hidden="1" customHeight="1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5"/>
      <c r="Y383" s="5"/>
      <c r="Z383" s="5"/>
      <c r="AA383" s="5"/>
      <c r="AB383" s="5"/>
      <c r="AC383" s="5"/>
    </row>
    <row r="384" spans="2:29" ht="9.9" hidden="1" customHeight="1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5"/>
      <c r="Y384" s="5"/>
      <c r="Z384" s="5"/>
      <c r="AA384" s="5"/>
      <c r="AB384" s="5"/>
      <c r="AC384" s="5"/>
    </row>
    <row r="385" spans="2:29" ht="9.9" hidden="1" customHeight="1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5"/>
      <c r="Y385" s="5"/>
      <c r="Z385" s="5"/>
      <c r="AA385" s="5"/>
      <c r="AB385" s="5"/>
      <c r="AC385" s="5"/>
    </row>
    <row r="386" spans="2:29" ht="9.9" hidden="1" customHeight="1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5"/>
      <c r="Y386" s="5"/>
      <c r="Z386" s="5"/>
      <c r="AA386" s="5"/>
      <c r="AB386" s="5"/>
      <c r="AC386" s="5"/>
    </row>
    <row r="387" spans="2:29" ht="9.9" hidden="1" customHeight="1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5"/>
      <c r="Y387" s="5"/>
      <c r="Z387" s="5"/>
      <c r="AA387" s="5"/>
      <c r="AB387" s="5"/>
      <c r="AC387" s="5"/>
    </row>
    <row r="388" spans="2:29" ht="9.9" hidden="1" customHeight="1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5"/>
      <c r="Y388" s="5"/>
      <c r="Z388" s="5"/>
      <c r="AA388" s="5"/>
      <c r="AB388" s="5"/>
      <c r="AC388" s="5"/>
    </row>
    <row r="389" spans="2:29" ht="9.9" hidden="1" customHeight="1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5"/>
      <c r="Y389" s="5"/>
      <c r="Z389" s="5"/>
      <c r="AA389" s="5"/>
      <c r="AB389" s="5"/>
      <c r="AC389" s="5"/>
    </row>
    <row r="390" spans="2:29" ht="9.9" hidden="1" customHeight="1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5"/>
      <c r="Y390" s="5"/>
      <c r="Z390" s="5"/>
      <c r="AA390" s="5"/>
      <c r="AB390" s="5"/>
      <c r="AC390" s="5"/>
    </row>
    <row r="391" spans="2:29" ht="9.9" hidden="1" customHeight="1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5"/>
      <c r="Y391" s="5"/>
      <c r="Z391" s="5"/>
      <c r="AA391" s="5"/>
      <c r="AB391" s="5"/>
      <c r="AC391" s="5"/>
    </row>
    <row r="392" spans="2:29" ht="9.9" hidden="1" customHeight="1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5"/>
      <c r="Y392" s="5"/>
      <c r="Z392" s="5"/>
      <c r="AA392" s="5"/>
      <c r="AB392" s="5"/>
      <c r="AC392" s="5"/>
    </row>
    <row r="393" spans="2:29" ht="9.9" hidden="1" customHeight="1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5"/>
      <c r="Y393" s="5"/>
      <c r="Z393" s="5"/>
      <c r="AA393" s="5"/>
      <c r="AB393" s="5"/>
      <c r="AC393" s="5"/>
    </row>
    <row r="394" spans="2:29" ht="9.9" hidden="1" customHeight="1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5"/>
      <c r="Y394" s="5"/>
      <c r="Z394" s="5"/>
      <c r="AA394" s="5"/>
      <c r="AB394" s="5"/>
      <c r="AC394" s="5"/>
    </row>
    <row r="395" spans="2:29" ht="9.9" hidden="1" customHeight="1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5"/>
      <c r="Y395" s="5"/>
      <c r="Z395" s="5"/>
      <c r="AA395" s="5"/>
      <c r="AB395" s="5"/>
      <c r="AC395" s="5"/>
    </row>
    <row r="396" spans="2:29" ht="9.9" hidden="1" customHeight="1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5"/>
      <c r="Y396" s="5"/>
      <c r="Z396" s="5"/>
      <c r="AA396" s="5"/>
      <c r="AB396" s="5"/>
      <c r="AC396" s="5"/>
    </row>
    <row r="397" spans="2:29" ht="9.9" hidden="1" customHeight="1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5"/>
      <c r="Y397" s="5"/>
      <c r="Z397" s="5"/>
      <c r="AA397" s="5"/>
      <c r="AB397" s="5"/>
      <c r="AC397" s="5"/>
    </row>
    <row r="398" spans="2:29" ht="9.9" hidden="1" customHeight="1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5"/>
      <c r="Y398" s="5"/>
      <c r="Z398" s="5"/>
      <c r="AA398" s="5"/>
      <c r="AB398" s="5"/>
      <c r="AC398" s="5"/>
    </row>
    <row r="399" spans="2:29" ht="9.9" hidden="1" customHeight="1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5"/>
      <c r="Y399" s="5"/>
      <c r="Z399" s="5"/>
      <c r="AA399" s="5"/>
      <c r="AB399" s="5"/>
      <c r="AC399" s="5"/>
    </row>
    <row r="400" spans="2:29" ht="9.9" hidden="1" customHeight="1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5"/>
      <c r="Y400" s="5"/>
      <c r="Z400" s="5"/>
      <c r="AA400" s="5"/>
      <c r="AB400" s="5"/>
      <c r="AC400" s="5"/>
    </row>
    <row r="401" spans="2:31" ht="9.9" hidden="1" customHeight="1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5"/>
      <c r="Y401" s="5"/>
      <c r="Z401" s="5"/>
      <c r="AA401" s="5"/>
      <c r="AB401" s="5"/>
      <c r="AC401" s="5"/>
    </row>
    <row r="402" spans="2:31" ht="9.9" hidden="1" customHeight="1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5"/>
      <c r="Y402" s="5"/>
      <c r="Z402" s="5"/>
      <c r="AA402" s="5"/>
      <c r="AB402" s="5"/>
      <c r="AC402" s="5"/>
    </row>
    <row r="403" spans="2:31" ht="9.9" hidden="1" customHeight="1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5"/>
      <c r="Y403" s="5"/>
      <c r="Z403" s="5"/>
      <c r="AA403" s="5"/>
      <c r="AB403" s="5"/>
      <c r="AC403" s="5"/>
    </row>
    <row r="404" spans="2:31" ht="9.9" hidden="1" customHeight="1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5"/>
      <c r="Y404" s="5"/>
      <c r="Z404" s="5"/>
      <c r="AA404" s="5"/>
      <c r="AB404" s="5"/>
      <c r="AC404" s="5"/>
      <c r="AD404" s="17"/>
      <c r="AE404" s="17"/>
    </row>
    <row r="405" spans="2:31" ht="9.9" hidden="1" customHeight="1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5"/>
      <c r="Y405" s="5"/>
      <c r="Z405" s="5"/>
      <c r="AA405" s="5"/>
      <c r="AB405" s="5"/>
      <c r="AC405" s="5"/>
      <c r="AD405" s="17"/>
      <c r="AE405" s="17"/>
    </row>
    <row r="406" spans="2:31" ht="9.9" hidden="1" customHeight="1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5"/>
      <c r="Y406" s="5"/>
      <c r="Z406" s="5"/>
      <c r="AA406" s="5"/>
      <c r="AB406" s="5"/>
      <c r="AC406" s="5"/>
      <c r="AD406" s="17"/>
      <c r="AE406" s="17"/>
    </row>
    <row r="407" spans="2:31" ht="9.9" hidden="1" customHeight="1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5"/>
      <c r="Y407" s="5"/>
      <c r="Z407" s="5"/>
      <c r="AA407" s="5"/>
      <c r="AB407" s="5"/>
      <c r="AC407" s="5"/>
      <c r="AD407" s="17"/>
      <c r="AE407" s="17"/>
    </row>
    <row r="408" spans="2:31" ht="9.9" hidden="1" customHeight="1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5"/>
      <c r="Y408" s="5"/>
      <c r="Z408" s="5"/>
      <c r="AA408" s="5"/>
      <c r="AB408" s="5"/>
      <c r="AC408" s="5"/>
      <c r="AD408" s="17"/>
      <c r="AE408" s="17"/>
    </row>
    <row r="409" spans="2:31" ht="9.9" hidden="1" customHeight="1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5"/>
      <c r="Y409" s="5"/>
      <c r="Z409" s="5"/>
      <c r="AA409" s="5"/>
      <c r="AB409" s="5"/>
      <c r="AC409" s="5"/>
    </row>
    <row r="410" spans="2:31" ht="9.9" hidden="1" customHeight="1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5"/>
      <c r="Y410" s="5"/>
      <c r="Z410" s="5"/>
      <c r="AA410" s="5"/>
      <c r="AB410" s="5"/>
      <c r="AC410" s="5"/>
    </row>
    <row r="411" spans="2:31" ht="9.9" hidden="1" customHeight="1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5"/>
      <c r="Y411" s="5"/>
      <c r="Z411" s="5"/>
      <c r="AA411" s="5"/>
      <c r="AB411" s="5"/>
      <c r="AC411" s="5"/>
    </row>
    <row r="412" spans="2:31" ht="9.9" hidden="1" customHeight="1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5"/>
      <c r="Y412" s="5"/>
      <c r="Z412" s="5"/>
      <c r="AA412" s="5"/>
      <c r="AB412" s="5"/>
      <c r="AC412" s="5"/>
    </row>
    <row r="413" spans="2:31" ht="9.9" hidden="1" customHeight="1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5"/>
      <c r="Y413" s="5"/>
      <c r="Z413" s="5"/>
      <c r="AA413" s="5"/>
      <c r="AB413" s="5"/>
      <c r="AC413" s="5"/>
    </row>
    <row r="414" spans="2:31" ht="9.9" hidden="1" customHeight="1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5"/>
      <c r="Y414" s="5"/>
      <c r="Z414" s="5"/>
      <c r="AA414" s="5"/>
      <c r="AB414" s="5"/>
      <c r="AC414" s="5"/>
    </row>
    <row r="415" spans="2:31" ht="9.9" hidden="1" customHeight="1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5"/>
      <c r="Y415" s="5"/>
      <c r="Z415" s="5"/>
      <c r="AA415" s="5"/>
      <c r="AB415" s="5"/>
      <c r="AC415" s="5"/>
    </row>
    <row r="416" spans="2:31" ht="9.9" hidden="1" customHeight="1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5"/>
      <c r="Y416" s="5"/>
      <c r="Z416" s="5"/>
      <c r="AA416" s="5"/>
      <c r="AB416" s="5"/>
      <c r="AC416" s="5"/>
    </row>
    <row r="417" spans="2:29" ht="9.9" hidden="1" customHeight="1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5"/>
      <c r="Y417" s="5"/>
      <c r="Z417" s="5"/>
      <c r="AA417" s="5"/>
      <c r="AB417" s="5"/>
      <c r="AC417" s="5"/>
    </row>
    <row r="418" spans="2:29" ht="9.9" hidden="1" customHeight="1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5"/>
      <c r="Y418" s="5"/>
      <c r="Z418" s="5"/>
      <c r="AA418" s="5"/>
      <c r="AB418" s="5"/>
      <c r="AC418" s="5"/>
    </row>
    <row r="419" spans="2:29" ht="9.9" hidden="1" customHeight="1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5"/>
      <c r="Y419" s="5"/>
      <c r="Z419" s="5"/>
      <c r="AA419" s="5"/>
      <c r="AB419" s="5"/>
      <c r="AC419" s="5"/>
    </row>
    <row r="420" spans="2:29" ht="9.9" hidden="1" customHeight="1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5"/>
      <c r="Y420" s="5"/>
      <c r="Z420" s="5"/>
      <c r="AA420" s="5"/>
      <c r="AB420" s="5"/>
      <c r="AC420" s="5"/>
    </row>
    <row r="421" spans="2:29" ht="9.9" hidden="1" customHeight="1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5"/>
      <c r="Y421" s="5"/>
      <c r="Z421" s="5"/>
      <c r="AA421" s="5"/>
      <c r="AB421" s="5"/>
      <c r="AC421" s="5"/>
    </row>
    <row r="422" spans="2:29" ht="9.9" hidden="1" customHeight="1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5"/>
      <c r="Y422" s="5"/>
      <c r="Z422" s="5"/>
      <c r="AA422" s="5"/>
      <c r="AB422" s="5"/>
      <c r="AC422" s="5"/>
    </row>
    <row r="423" spans="2:29" ht="9.9" hidden="1" customHeight="1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5"/>
      <c r="Y423" s="5"/>
      <c r="Z423" s="5"/>
      <c r="AA423" s="5"/>
      <c r="AB423" s="5"/>
      <c r="AC423" s="5"/>
    </row>
    <row r="424" spans="2:29" ht="9.9" hidden="1" customHeight="1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5"/>
      <c r="Y424" s="5"/>
      <c r="Z424" s="5"/>
      <c r="AA424" s="5"/>
      <c r="AB424" s="5"/>
      <c r="AC424" s="5"/>
    </row>
    <row r="425" spans="2:29" ht="9.9" hidden="1" customHeight="1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5"/>
      <c r="Y425" s="5"/>
      <c r="Z425" s="5"/>
      <c r="AA425" s="5"/>
      <c r="AB425" s="5"/>
      <c r="AC425" s="5"/>
    </row>
    <row r="426" spans="2:29" ht="9.9" hidden="1" customHeight="1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5"/>
      <c r="Y426" s="5"/>
      <c r="Z426" s="5"/>
      <c r="AA426" s="5"/>
      <c r="AB426" s="5"/>
      <c r="AC426" s="5"/>
    </row>
    <row r="427" spans="2:29" ht="9.9" hidden="1" customHeight="1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5"/>
      <c r="Y427" s="5"/>
      <c r="Z427" s="5"/>
      <c r="AA427" s="5"/>
      <c r="AB427" s="5"/>
      <c r="AC427" s="5"/>
    </row>
    <row r="428" spans="2:29" ht="9.9" hidden="1" customHeight="1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5"/>
      <c r="Y428" s="5"/>
      <c r="Z428" s="5"/>
      <c r="AA428" s="5"/>
      <c r="AB428" s="5"/>
      <c r="AC428" s="5"/>
    </row>
    <row r="429" spans="2:29" ht="9.9" hidden="1" customHeight="1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5"/>
      <c r="Y429" s="5"/>
      <c r="Z429" s="5"/>
      <c r="AA429" s="5"/>
      <c r="AB429" s="5"/>
      <c r="AC429" s="5"/>
    </row>
    <row r="430" spans="2:29" ht="9.9" hidden="1" customHeight="1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5"/>
      <c r="Y430" s="5"/>
      <c r="Z430" s="5"/>
      <c r="AA430" s="5"/>
      <c r="AB430" s="5"/>
      <c r="AC430" s="5"/>
    </row>
    <row r="431" spans="2:29" ht="9.9" hidden="1" customHeight="1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5"/>
      <c r="Y431" s="5"/>
      <c r="Z431" s="5"/>
      <c r="AA431" s="5"/>
      <c r="AB431" s="5"/>
      <c r="AC431" s="5"/>
    </row>
    <row r="432" spans="2:29" ht="9.9" hidden="1" customHeight="1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5"/>
      <c r="Y432" s="5"/>
      <c r="Z432" s="5"/>
      <c r="AA432" s="5"/>
      <c r="AB432" s="5"/>
      <c r="AC432" s="5"/>
    </row>
    <row r="433" spans="2:29" ht="9.9" hidden="1" customHeight="1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5"/>
      <c r="Y433" s="5"/>
      <c r="Z433" s="5"/>
      <c r="AA433" s="5"/>
      <c r="AB433" s="5"/>
      <c r="AC433" s="5"/>
    </row>
    <row r="434" spans="2:29" ht="9.9" hidden="1" customHeight="1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5"/>
      <c r="Y434" s="5"/>
      <c r="Z434" s="5"/>
      <c r="AA434" s="5"/>
      <c r="AB434" s="5"/>
      <c r="AC434" s="5"/>
    </row>
    <row r="435" spans="2:29" ht="9.9" hidden="1" customHeight="1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5"/>
      <c r="Y435" s="5"/>
      <c r="Z435" s="5"/>
      <c r="AA435" s="5"/>
      <c r="AB435" s="5"/>
      <c r="AC435" s="5"/>
    </row>
    <row r="436" spans="2:29" ht="9.9" hidden="1" customHeight="1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5"/>
      <c r="Y436" s="5"/>
      <c r="Z436" s="5"/>
      <c r="AA436" s="5"/>
      <c r="AB436" s="5"/>
      <c r="AC436" s="5"/>
    </row>
    <row r="437" spans="2:29" ht="9.9" hidden="1" customHeight="1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5"/>
      <c r="Y437" s="5"/>
      <c r="Z437" s="5"/>
      <c r="AA437" s="5"/>
      <c r="AB437" s="5"/>
      <c r="AC437" s="5"/>
    </row>
    <row r="438" spans="2:29" ht="9.9" hidden="1" customHeight="1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5"/>
      <c r="Y438" s="5"/>
      <c r="Z438" s="5"/>
      <c r="AA438" s="5"/>
      <c r="AB438" s="5"/>
      <c r="AC438" s="5"/>
    </row>
    <row r="439" spans="2:29" ht="9.9" hidden="1" customHeight="1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5"/>
      <c r="Y439" s="5"/>
      <c r="Z439" s="5"/>
      <c r="AA439" s="5"/>
      <c r="AB439" s="5"/>
      <c r="AC439" s="5"/>
    </row>
    <row r="440" spans="2:29" ht="9.9" hidden="1" customHeight="1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5"/>
      <c r="Y440" s="5"/>
      <c r="Z440" s="5"/>
      <c r="AA440" s="5"/>
      <c r="AB440" s="5"/>
      <c r="AC440" s="5"/>
    </row>
    <row r="441" spans="2:29" ht="9.9" hidden="1" customHeight="1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5"/>
      <c r="Y441" s="5"/>
      <c r="Z441" s="5"/>
      <c r="AA441" s="5"/>
      <c r="AB441" s="5"/>
      <c r="AC441" s="5"/>
    </row>
    <row r="442" spans="2:29" ht="9.9" hidden="1" customHeight="1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5"/>
      <c r="Y442" s="5"/>
      <c r="Z442" s="5"/>
      <c r="AA442" s="5"/>
      <c r="AB442" s="5"/>
      <c r="AC442" s="5"/>
    </row>
    <row r="443" spans="2:29" ht="9.9" hidden="1" customHeight="1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5"/>
      <c r="Y443" s="5"/>
      <c r="Z443" s="5"/>
      <c r="AA443" s="5"/>
      <c r="AB443" s="5"/>
      <c r="AC443" s="5"/>
    </row>
    <row r="444" spans="2:29" ht="9.9" hidden="1" customHeight="1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5"/>
      <c r="Y444" s="5"/>
      <c r="Z444" s="5"/>
      <c r="AA444" s="5"/>
      <c r="AB444" s="5"/>
      <c r="AC444" s="5"/>
    </row>
    <row r="445" spans="2:29" ht="9.9" hidden="1" customHeight="1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5"/>
      <c r="Y445" s="5"/>
      <c r="Z445" s="5"/>
      <c r="AA445" s="5"/>
      <c r="AB445" s="5"/>
      <c r="AC445" s="5"/>
    </row>
    <row r="446" spans="2:29" ht="9.9" hidden="1" customHeight="1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5"/>
      <c r="Y446" s="5"/>
      <c r="Z446" s="5"/>
      <c r="AA446" s="5"/>
      <c r="AB446" s="5"/>
      <c r="AC446" s="5"/>
    </row>
    <row r="447" spans="2:29" ht="9.9" hidden="1" customHeight="1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5"/>
      <c r="Y447" s="5"/>
      <c r="Z447" s="5"/>
      <c r="AA447" s="5"/>
      <c r="AB447" s="5"/>
      <c r="AC447" s="5"/>
    </row>
    <row r="448" spans="2:29" ht="9.9" hidden="1" customHeight="1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5"/>
      <c r="Y448" s="5"/>
      <c r="Z448" s="5"/>
      <c r="AA448" s="5"/>
      <c r="AB448" s="5"/>
      <c r="AC448" s="5"/>
    </row>
    <row r="449" spans="2:29" ht="9.9" hidden="1" customHeight="1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5"/>
      <c r="Y449" s="5"/>
      <c r="Z449" s="5"/>
      <c r="AA449" s="5"/>
      <c r="AB449" s="5"/>
      <c r="AC449" s="5"/>
    </row>
    <row r="450" spans="2:29" ht="9.9" hidden="1" customHeight="1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5"/>
      <c r="Y450" s="5"/>
      <c r="Z450" s="5"/>
      <c r="AA450" s="5"/>
      <c r="AB450" s="5"/>
      <c r="AC450" s="5"/>
    </row>
    <row r="451" spans="2:29" ht="9.9" hidden="1" customHeight="1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5"/>
      <c r="Y451" s="5"/>
      <c r="Z451" s="5"/>
      <c r="AA451" s="5"/>
      <c r="AB451" s="5"/>
      <c r="AC451" s="5"/>
    </row>
    <row r="452" spans="2:29" ht="9.9" hidden="1" customHeight="1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5"/>
      <c r="Y452" s="5"/>
      <c r="Z452" s="5"/>
      <c r="AA452" s="5"/>
      <c r="AB452" s="5"/>
      <c r="AC452" s="5"/>
    </row>
    <row r="453" spans="2:29" ht="9.9" hidden="1" customHeight="1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5"/>
      <c r="Y453" s="5"/>
      <c r="Z453" s="5"/>
      <c r="AA453" s="5"/>
      <c r="AB453" s="5"/>
      <c r="AC453" s="5"/>
    </row>
    <row r="454" spans="2:29" ht="9.9" hidden="1" customHeight="1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5"/>
      <c r="Y454" s="5"/>
      <c r="Z454" s="5"/>
      <c r="AA454" s="5"/>
      <c r="AB454" s="5"/>
      <c r="AC454" s="5"/>
    </row>
    <row r="455" spans="2:29" ht="9.9" hidden="1" customHeight="1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5"/>
      <c r="Y455" s="5"/>
      <c r="Z455" s="5"/>
      <c r="AA455" s="5"/>
      <c r="AB455" s="5"/>
      <c r="AC455" s="5"/>
    </row>
    <row r="456" spans="2:29" ht="9.9" hidden="1" customHeight="1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5"/>
      <c r="Y456" s="5"/>
      <c r="Z456" s="5"/>
      <c r="AA456" s="5"/>
      <c r="AB456" s="5"/>
      <c r="AC456" s="5"/>
    </row>
    <row r="457" spans="2:29" ht="9.9" hidden="1" customHeight="1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5"/>
      <c r="Y457" s="5"/>
      <c r="Z457" s="5"/>
      <c r="AA457" s="5"/>
      <c r="AB457" s="5"/>
      <c r="AC457" s="5"/>
    </row>
    <row r="458" spans="2:29" ht="9.9" hidden="1" customHeight="1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5"/>
      <c r="Y458" s="5"/>
      <c r="Z458" s="5"/>
      <c r="AA458" s="5"/>
      <c r="AB458" s="5"/>
      <c r="AC458" s="5"/>
    </row>
    <row r="459" spans="2:29" ht="9.9" hidden="1" customHeight="1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5"/>
      <c r="Y459" s="5"/>
      <c r="Z459" s="5"/>
      <c r="AA459" s="5"/>
      <c r="AB459" s="5"/>
      <c r="AC459" s="5"/>
    </row>
    <row r="460" spans="2:29" ht="9.9" hidden="1" customHeight="1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5"/>
      <c r="Y460" s="5"/>
      <c r="Z460" s="5"/>
      <c r="AA460" s="5"/>
      <c r="AB460" s="5"/>
      <c r="AC460" s="5"/>
    </row>
    <row r="461" spans="2:29" ht="9.9" hidden="1" customHeight="1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5"/>
      <c r="Y461" s="5"/>
      <c r="Z461" s="5"/>
      <c r="AA461" s="5"/>
      <c r="AB461" s="5"/>
      <c r="AC461" s="5"/>
    </row>
    <row r="462" spans="2:29" ht="9.9" hidden="1" customHeight="1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5"/>
      <c r="Y462" s="5"/>
      <c r="Z462" s="5"/>
      <c r="AA462" s="5"/>
      <c r="AB462" s="5"/>
      <c r="AC462" s="5"/>
    </row>
    <row r="463" spans="2:29" ht="9.9" hidden="1" customHeight="1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5"/>
      <c r="Y463" s="5"/>
      <c r="Z463" s="5"/>
      <c r="AA463" s="5"/>
      <c r="AB463" s="5"/>
      <c r="AC463" s="5"/>
    </row>
    <row r="464" spans="2:29" ht="9.9" hidden="1" customHeight="1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5"/>
      <c r="Y464" s="5"/>
      <c r="Z464" s="5"/>
      <c r="AA464" s="5"/>
      <c r="AB464" s="5"/>
      <c r="AC464" s="5"/>
    </row>
    <row r="465" spans="2:29" ht="9.9" hidden="1" customHeight="1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5"/>
      <c r="Y465" s="5"/>
      <c r="Z465" s="5"/>
      <c r="AA465" s="5"/>
      <c r="AB465" s="5"/>
      <c r="AC465" s="5"/>
    </row>
    <row r="466" spans="2:29" ht="9.9" hidden="1" customHeight="1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5"/>
      <c r="Y466" s="5"/>
      <c r="Z466" s="5"/>
      <c r="AA466" s="5"/>
      <c r="AB466" s="5"/>
      <c r="AC466" s="5"/>
    </row>
    <row r="467" spans="2:29" ht="9.9" hidden="1" customHeight="1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5"/>
      <c r="Y467" s="5"/>
      <c r="Z467" s="5"/>
      <c r="AA467" s="5"/>
      <c r="AB467" s="5"/>
      <c r="AC467" s="5"/>
    </row>
    <row r="468" spans="2:29" ht="9.9" hidden="1" customHeight="1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5"/>
      <c r="Y468" s="5"/>
      <c r="Z468" s="5"/>
      <c r="AA468" s="5"/>
      <c r="AB468" s="5"/>
      <c r="AC468" s="5"/>
    </row>
    <row r="469" spans="2:29" ht="9.9" hidden="1" customHeight="1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5"/>
      <c r="Y469" s="5"/>
      <c r="Z469" s="5"/>
      <c r="AA469" s="5"/>
      <c r="AB469" s="5"/>
      <c r="AC469" s="5"/>
    </row>
    <row r="470" spans="2:29" ht="9.9" hidden="1" customHeight="1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5"/>
      <c r="Y470" s="5"/>
      <c r="Z470" s="5"/>
      <c r="AA470" s="5"/>
      <c r="AB470" s="5"/>
      <c r="AC470" s="5"/>
    </row>
    <row r="471" spans="2:29" ht="9.9" hidden="1" customHeight="1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5"/>
      <c r="Y471" s="5"/>
      <c r="Z471" s="5"/>
      <c r="AA471" s="5"/>
      <c r="AB471" s="5"/>
      <c r="AC471" s="5"/>
    </row>
    <row r="472" spans="2:29" ht="9.9" hidden="1" customHeight="1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5"/>
      <c r="Y472" s="5"/>
      <c r="Z472" s="5"/>
      <c r="AA472" s="5"/>
      <c r="AB472" s="5"/>
      <c r="AC472" s="5"/>
    </row>
    <row r="473" spans="2:29" ht="9.9" hidden="1" customHeight="1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5"/>
      <c r="Y473" s="5"/>
      <c r="Z473" s="5"/>
      <c r="AA473" s="5"/>
      <c r="AB473" s="5"/>
      <c r="AC473" s="5"/>
    </row>
    <row r="474" spans="2:29" ht="9.9" hidden="1" customHeight="1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5"/>
      <c r="Y474" s="5"/>
      <c r="Z474" s="5"/>
      <c r="AA474" s="5"/>
      <c r="AB474" s="5"/>
      <c r="AC474" s="5"/>
    </row>
    <row r="475" spans="2:29" ht="9.9" hidden="1" customHeight="1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5"/>
      <c r="Y475" s="5"/>
      <c r="Z475" s="5"/>
      <c r="AA475" s="5"/>
      <c r="AB475" s="5"/>
      <c r="AC475" s="5"/>
    </row>
    <row r="476" spans="2:29" ht="9.9" hidden="1" customHeight="1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5"/>
      <c r="Y476" s="5"/>
      <c r="Z476" s="5"/>
      <c r="AA476" s="5"/>
      <c r="AB476" s="5"/>
      <c r="AC476" s="5"/>
    </row>
    <row r="477" spans="2:29" ht="9.9" hidden="1" customHeight="1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5"/>
      <c r="Y477" s="5"/>
      <c r="Z477" s="5"/>
      <c r="AA477" s="5"/>
      <c r="AB477" s="5"/>
      <c r="AC477" s="5"/>
    </row>
    <row r="478" spans="2:29" ht="9.9" hidden="1" customHeight="1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5"/>
      <c r="Y478" s="5"/>
      <c r="Z478" s="5"/>
      <c r="AA478" s="5"/>
      <c r="AB478" s="5"/>
      <c r="AC478" s="5"/>
    </row>
    <row r="479" spans="2:29" ht="9.9" hidden="1" customHeight="1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5"/>
      <c r="Y479" s="5"/>
      <c r="Z479" s="5"/>
      <c r="AA479" s="5"/>
      <c r="AB479" s="5"/>
      <c r="AC479" s="5"/>
    </row>
    <row r="480" spans="2:29" ht="9.9" hidden="1" customHeight="1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5"/>
      <c r="Y480" s="5"/>
      <c r="Z480" s="5"/>
      <c r="AA480" s="5"/>
      <c r="AB480" s="5"/>
      <c r="AC480" s="5"/>
    </row>
    <row r="481" spans="2:29" ht="9.9" hidden="1" customHeight="1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5"/>
      <c r="Y481" s="5"/>
      <c r="Z481" s="5"/>
      <c r="AA481" s="5"/>
      <c r="AB481" s="5"/>
      <c r="AC481" s="5"/>
    </row>
    <row r="482" spans="2:29" ht="9.9" hidden="1" customHeight="1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5"/>
      <c r="Y482" s="5"/>
      <c r="Z482" s="5"/>
      <c r="AA482" s="5"/>
      <c r="AB482" s="5"/>
      <c r="AC482" s="5"/>
    </row>
    <row r="483" spans="2:29" ht="9.9" hidden="1" customHeight="1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5"/>
      <c r="Y483" s="5"/>
      <c r="Z483" s="5"/>
      <c r="AA483" s="5"/>
      <c r="AB483" s="5"/>
      <c r="AC483" s="5"/>
    </row>
    <row r="484" spans="2:29" ht="9.9" hidden="1" customHeight="1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5"/>
      <c r="Y484" s="5"/>
      <c r="Z484" s="5"/>
      <c r="AA484" s="5"/>
      <c r="AB484" s="5"/>
      <c r="AC484" s="5"/>
    </row>
    <row r="485" spans="2:29" ht="9.9" hidden="1" customHeight="1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5"/>
      <c r="Y485" s="5"/>
      <c r="Z485" s="5"/>
      <c r="AA485" s="5"/>
      <c r="AB485" s="5"/>
      <c r="AC485" s="5"/>
    </row>
    <row r="486" spans="2:29" ht="9.9" hidden="1" customHeight="1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5"/>
      <c r="Y486" s="5"/>
      <c r="Z486" s="5"/>
      <c r="AA486" s="5"/>
      <c r="AB486" s="5"/>
      <c r="AC486" s="5"/>
    </row>
    <row r="487" spans="2:29" ht="9.9" hidden="1" customHeight="1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5"/>
      <c r="Y487" s="5"/>
      <c r="Z487" s="5"/>
      <c r="AA487" s="5"/>
      <c r="AB487" s="5"/>
      <c r="AC487" s="5"/>
    </row>
    <row r="488" spans="2:29" ht="9.9" hidden="1" customHeight="1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5"/>
      <c r="Y488" s="5"/>
      <c r="Z488" s="5"/>
      <c r="AA488" s="5"/>
      <c r="AB488" s="5"/>
      <c r="AC488" s="5"/>
    </row>
    <row r="489" spans="2:29" ht="9.9" hidden="1" customHeight="1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5"/>
      <c r="Y489" s="5"/>
      <c r="Z489" s="5"/>
      <c r="AA489" s="5"/>
      <c r="AB489" s="5"/>
      <c r="AC489" s="5"/>
    </row>
    <row r="490" spans="2:29" ht="9.9" hidden="1" customHeight="1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5"/>
      <c r="Y490" s="5"/>
      <c r="Z490" s="5"/>
      <c r="AA490" s="5"/>
      <c r="AB490" s="5"/>
      <c r="AC490" s="5"/>
    </row>
    <row r="491" spans="2:29" ht="9.9" hidden="1" customHeight="1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5"/>
      <c r="Y491" s="5"/>
      <c r="Z491" s="5"/>
      <c r="AA491" s="5"/>
      <c r="AB491" s="5"/>
      <c r="AC491" s="5"/>
    </row>
    <row r="492" spans="2:29" ht="9.9" hidden="1" customHeight="1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5"/>
      <c r="Y492" s="5"/>
      <c r="Z492" s="5"/>
      <c r="AA492" s="5"/>
      <c r="AB492" s="5"/>
      <c r="AC492" s="5"/>
    </row>
    <row r="493" spans="2:29" ht="9.9" hidden="1" customHeight="1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5"/>
      <c r="Y493" s="5"/>
      <c r="Z493" s="5"/>
      <c r="AA493" s="5"/>
      <c r="AB493" s="5"/>
      <c r="AC493" s="5"/>
    </row>
    <row r="494" spans="2:29" ht="9.9" hidden="1" customHeight="1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5"/>
      <c r="Y494" s="5"/>
      <c r="Z494" s="5"/>
      <c r="AA494" s="5"/>
      <c r="AB494" s="5"/>
      <c r="AC494" s="5"/>
    </row>
    <row r="495" spans="2:29" ht="9.9" hidden="1" customHeight="1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5"/>
      <c r="Y495" s="5"/>
      <c r="Z495" s="5"/>
      <c r="AA495" s="5"/>
      <c r="AB495" s="5"/>
      <c r="AC495" s="5"/>
    </row>
    <row r="496" spans="2:29" ht="9.9" hidden="1" customHeight="1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5"/>
      <c r="Y496" s="5"/>
      <c r="Z496" s="5"/>
      <c r="AA496" s="5"/>
      <c r="AB496" s="5"/>
      <c r="AC496" s="5"/>
    </row>
    <row r="497" spans="2:29" ht="9.9" hidden="1" customHeight="1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5"/>
      <c r="Y497" s="5"/>
      <c r="Z497" s="5"/>
      <c r="AA497" s="5"/>
      <c r="AB497" s="5"/>
      <c r="AC497" s="5"/>
    </row>
    <row r="498" spans="2:29" ht="9.9" hidden="1" customHeight="1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5"/>
      <c r="Y498" s="5"/>
      <c r="Z498" s="5"/>
      <c r="AA498" s="5"/>
      <c r="AB498" s="5"/>
      <c r="AC498" s="5"/>
    </row>
    <row r="499" spans="2:29" ht="9.9" hidden="1" customHeight="1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5"/>
      <c r="Y499" s="5"/>
      <c r="Z499" s="5"/>
      <c r="AA499" s="5"/>
      <c r="AB499" s="5"/>
      <c r="AC499" s="5"/>
    </row>
    <row r="500" spans="2:29" ht="9.9" hidden="1" customHeight="1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5"/>
      <c r="Y500" s="5"/>
      <c r="Z500" s="5"/>
      <c r="AA500" s="5"/>
      <c r="AB500" s="5"/>
      <c r="AC500" s="5"/>
    </row>
    <row r="501" spans="2:29" ht="9.9" hidden="1" customHeight="1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5"/>
      <c r="Y501" s="5"/>
      <c r="Z501" s="5"/>
      <c r="AA501" s="5"/>
      <c r="AB501" s="5"/>
      <c r="AC501" s="5"/>
    </row>
    <row r="502" spans="2:29" ht="9.9" hidden="1" customHeight="1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5"/>
      <c r="Y502" s="5"/>
      <c r="Z502" s="5"/>
      <c r="AA502" s="5"/>
      <c r="AB502" s="5"/>
      <c r="AC502" s="5"/>
    </row>
    <row r="503" spans="2:29" ht="9.9" hidden="1" customHeight="1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5"/>
      <c r="Y503" s="5"/>
      <c r="Z503" s="5"/>
      <c r="AA503" s="5"/>
      <c r="AB503" s="5"/>
      <c r="AC503" s="5"/>
    </row>
    <row r="504" spans="2:29" ht="9.9" hidden="1" customHeight="1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5"/>
      <c r="Y504" s="5"/>
      <c r="Z504" s="5"/>
      <c r="AA504" s="5"/>
      <c r="AB504" s="5"/>
      <c r="AC504" s="5"/>
    </row>
    <row r="505" spans="2:29" ht="9.9" hidden="1" customHeight="1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5"/>
      <c r="Y505" s="5"/>
      <c r="Z505" s="5"/>
      <c r="AA505" s="5"/>
      <c r="AB505" s="5"/>
      <c r="AC505" s="5"/>
    </row>
    <row r="506" spans="2:29" ht="9.9" hidden="1" customHeight="1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5"/>
      <c r="Y506" s="5"/>
      <c r="Z506" s="5"/>
      <c r="AA506" s="5"/>
      <c r="AB506" s="5"/>
      <c r="AC506" s="5"/>
    </row>
    <row r="507" spans="2:29" ht="9.9" hidden="1" customHeight="1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5"/>
      <c r="Y507" s="5"/>
      <c r="Z507" s="5"/>
      <c r="AA507" s="5"/>
      <c r="AB507" s="5"/>
      <c r="AC507" s="5"/>
    </row>
    <row r="508" spans="2:29" ht="9.9" hidden="1" customHeight="1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5"/>
      <c r="Y508" s="5"/>
      <c r="Z508" s="5"/>
      <c r="AA508" s="5"/>
      <c r="AB508" s="5"/>
      <c r="AC508" s="5"/>
    </row>
    <row r="509" spans="2:29" hidden="1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</row>
    <row r="510" spans="2:29" hidden="1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</row>
    <row r="511" spans="2:29" hidden="1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</row>
    <row r="512" spans="2:29" hidden="1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</row>
    <row r="513" spans="2:23" hidden="1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</row>
    <row r="514" spans="2:23" hidden="1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</row>
    <row r="515" spans="2:23" hidden="1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</row>
    <row r="516" spans="2:23" hidden="1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</row>
    <row r="517" spans="2:23" hidden="1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</row>
    <row r="518" spans="2:23" hidden="1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</row>
    <row r="519" spans="2:23" hidden="1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</row>
    <row r="520" spans="2:23" hidden="1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</row>
    <row r="521" spans="2:23" hidden="1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</row>
    <row r="522" spans="2:23" hidden="1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</row>
    <row r="523" spans="2:23" hidden="1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</row>
    <row r="524" spans="2:23" hidden="1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</row>
    <row r="525" spans="2:23" hidden="1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</row>
    <row r="526" spans="2:23" hidden="1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</row>
    <row r="527" spans="2:23" hidden="1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</row>
    <row r="528" spans="2:23" hidden="1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</row>
    <row r="529" spans="2:23" hidden="1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</row>
    <row r="530" spans="2:23" hidden="1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</row>
    <row r="531" spans="2:23" hidden="1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</row>
    <row r="532" spans="2:23" hidden="1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</row>
    <row r="533" spans="2:23" hidden="1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</row>
    <row r="534" spans="2:23" hidden="1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</row>
    <row r="535" spans="2:23" hidden="1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</row>
    <row r="536" spans="2:23" hidden="1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</row>
    <row r="537" spans="2:23" hidden="1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</row>
    <row r="538" spans="2:23" hidden="1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</row>
    <row r="539" spans="2:23" hidden="1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</row>
    <row r="540" spans="2:23" hidden="1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</row>
    <row r="541" spans="2:23" hidden="1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</row>
    <row r="542" spans="2:23" hidden="1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</row>
    <row r="543" spans="2:23" hidden="1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</row>
    <row r="544" spans="2:23" hidden="1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</row>
    <row r="545" spans="2:23" hidden="1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</row>
    <row r="546" spans="2:23" hidden="1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</row>
    <row r="547" spans="2:23" hidden="1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</row>
    <row r="548" spans="2:23" hidden="1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</row>
    <row r="549" spans="2:23" hidden="1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</row>
    <row r="550" spans="2:23" hidden="1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</row>
    <row r="551" spans="2:23" hidden="1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</row>
    <row r="552" spans="2:23" hidden="1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</row>
    <row r="553" spans="2:23" hidden="1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</row>
    <row r="554" spans="2:23" hidden="1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</row>
    <row r="555" spans="2:23" hidden="1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</row>
    <row r="556" spans="2:23" hidden="1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</row>
    <row r="557" spans="2:23" hidden="1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</row>
    <row r="558" spans="2:23" hidden="1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</row>
    <row r="559" spans="2:23" hidden="1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</row>
    <row r="560" spans="2:23" hidden="1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</row>
    <row r="561" spans="2:23" hidden="1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</row>
    <row r="562" spans="2:23" hidden="1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</row>
    <row r="563" spans="2:23" hidden="1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</row>
    <row r="564" spans="2:23" hidden="1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</row>
    <row r="565" spans="2:23" hidden="1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</row>
    <row r="566" spans="2:23" hidden="1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</row>
    <row r="567" spans="2:23" hidden="1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</row>
    <row r="568" spans="2:23" hidden="1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</row>
    <row r="569" spans="2:23" hidden="1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</row>
    <row r="570" spans="2:23" hidden="1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</row>
    <row r="571" spans="2:23" hidden="1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</row>
    <row r="572" spans="2:23" hidden="1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</row>
    <row r="573" spans="2:23" hidden="1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</row>
    <row r="574" spans="2:23" hidden="1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</row>
    <row r="575" spans="2:23" hidden="1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</row>
    <row r="576" spans="2:23" hidden="1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</row>
    <row r="577" spans="2:23" hidden="1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</row>
    <row r="578" spans="2:23" hidden="1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</row>
    <row r="579" spans="2:23" hidden="1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</row>
    <row r="580" spans="2:23" hidden="1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</row>
    <row r="581" spans="2:23" hidden="1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</row>
    <row r="582" spans="2:23" hidden="1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</row>
    <row r="583" spans="2:23" hidden="1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</row>
    <row r="584" spans="2:23" hidden="1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</row>
    <row r="585" spans="2:23" hidden="1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</row>
    <row r="586" spans="2:23" hidden="1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</row>
    <row r="587" spans="2:23" hidden="1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</row>
    <row r="588" spans="2:23" hidden="1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</row>
    <row r="589" spans="2:23" hidden="1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</row>
    <row r="590" spans="2:23" hidden="1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</row>
    <row r="591" spans="2:23" hidden="1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</row>
    <row r="592" spans="2:23" hidden="1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</row>
    <row r="593" spans="2:23" hidden="1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</row>
    <row r="594" spans="2:23" hidden="1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</row>
    <row r="595" spans="2:23" hidden="1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</row>
    <row r="596" spans="2:23" hidden="1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</row>
    <row r="597" spans="2:23" hidden="1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</row>
    <row r="598" spans="2:23" hidden="1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</row>
    <row r="599" spans="2:23" hidden="1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</row>
    <row r="600" spans="2:23" hidden="1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</row>
    <row r="601" spans="2:23" hidden="1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</row>
    <row r="602" spans="2:23" hidden="1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</row>
    <row r="603" spans="2:23" hidden="1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</row>
    <row r="604" spans="2:23" hidden="1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</row>
    <row r="605" spans="2:23" hidden="1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</row>
    <row r="606" spans="2:23" hidden="1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</row>
    <row r="607" spans="2:23" hidden="1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</row>
    <row r="608" spans="2:23" hidden="1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</row>
    <row r="609" spans="2:23" hidden="1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</row>
    <row r="610" spans="2:23" hidden="1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</row>
    <row r="611" spans="2:23" hidden="1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</row>
    <row r="612" spans="2:23" hidden="1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</row>
    <row r="613" spans="2:23" hidden="1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</row>
    <row r="614" spans="2:23" hidden="1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</row>
    <row r="615" spans="2:23" hidden="1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</row>
    <row r="616" spans="2:23" hidden="1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</row>
    <row r="617" spans="2:23" hidden="1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</row>
    <row r="618" spans="2:23" hidden="1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</row>
    <row r="619" spans="2:23" hidden="1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</row>
    <row r="620" spans="2:23" hidden="1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</row>
    <row r="621" spans="2:23" hidden="1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</row>
    <row r="622" spans="2:23" hidden="1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</row>
    <row r="623" spans="2:23" hidden="1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</row>
    <row r="624" spans="2:23" hidden="1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</row>
    <row r="625" spans="2:23" hidden="1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</row>
    <row r="626" spans="2:23" hidden="1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</row>
    <row r="627" spans="2:23" hidden="1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</row>
    <row r="628" spans="2:23" hidden="1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</row>
    <row r="629" spans="2:23" hidden="1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</row>
    <row r="630" spans="2:23" hidden="1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</row>
    <row r="631" spans="2:23" hidden="1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</row>
    <row r="632" spans="2:23" hidden="1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</row>
    <row r="633" spans="2:23" hidden="1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</row>
    <row r="634" spans="2:23" hidden="1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</row>
    <row r="635" spans="2:23" hidden="1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</row>
    <row r="636" spans="2:23" hidden="1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</row>
    <row r="637" spans="2:23" hidden="1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</row>
    <row r="638" spans="2:23" hidden="1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</row>
    <row r="639" spans="2:23" hidden="1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</row>
    <row r="640" spans="2:23" hidden="1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</row>
    <row r="641" spans="2:23" hidden="1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</row>
    <row r="642" spans="2:23" hidden="1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</row>
    <row r="643" spans="2:23" hidden="1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</row>
    <row r="644" spans="2:23" hidden="1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</row>
    <row r="645" spans="2:23" hidden="1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</row>
    <row r="646" spans="2:23" hidden="1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</row>
    <row r="647" spans="2:23" hidden="1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</row>
    <row r="648" spans="2:23" hidden="1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</row>
    <row r="649" spans="2:23" hidden="1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</row>
    <row r="650" spans="2:23" hidden="1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</row>
    <row r="651" spans="2:23" hidden="1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</row>
    <row r="652" spans="2:23" hidden="1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</row>
    <row r="653" spans="2:23" hidden="1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</row>
    <row r="654" spans="2:23" hidden="1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</row>
    <row r="655" spans="2:23" hidden="1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</row>
    <row r="656" spans="2:23" hidden="1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</row>
    <row r="657" spans="2:23" hidden="1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</row>
    <row r="658" spans="2:23" hidden="1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</row>
    <row r="659" spans="2:23" hidden="1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</row>
    <row r="660" spans="2:23" hidden="1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</row>
    <row r="661" spans="2:23" hidden="1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</row>
    <row r="662" spans="2:23" hidden="1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</row>
    <row r="663" spans="2:23" hidden="1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</row>
    <row r="664" spans="2:23" ht="9.9" hidden="1" customHeight="1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2:23" ht="9.9" hidden="1" customHeight="1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2:23" ht="9.9" hidden="1" customHeight="1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2:23" ht="9.9" hidden="1" customHeight="1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2:23" ht="9.9" hidden="1" customHeight="1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2:23" ht="9.9" hidden="1" customHeight="1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2:23" ht="9.9" hidden="1" customHeight="1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2:23" ht="9.9" hidden="1" customHeight="1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2:23" ht="9.9" hidden="1" customHeight="1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2:23" ht="9.9" hidden="1" customHeight="1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2:23" ht="9.9" hidden="1" customHeight="1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2:23" ht="9.9" hidden="1" customHeight="1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2:23" ht="9.9" hidden="1" customHeight="1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2:23" ht="9.9" hidden="1" customHeigh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2:23" ht="9.9" hidden="1" customHeight="1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2:23" ht="9.9" hidden="1" customHeight="1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</row>
    <row r="680" spans="2:23" ht="9.9" hidden="1" customHeight="1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</row>
    <row r="681" spans="2:23" ht="9.9" hidden="1" customHeight="1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</row>
    <row r="682" spans="2:23" ht="9.9" hidden="1" customHeight="1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</row>
    <row r="683" spans="2:23" ht="9.9" hidden="1" customHeight="1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</row>
    <row r="684" spans="2:23" ht="9.9" hidden="1" customHeight="1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</row>
    <row r="685" spans="2:23" ht="9.9" hidden="1" customHeight="1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</row>
    <row r="686" spans="2:23" ht="9.9" hidden="1" customHeight="1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</row>
    <row r="687" spans="2:23" ht="9.9" hidden="1" customHeight="1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</row>
    <row r="688" spans="2:23" ht="9.9" hidden="1" customHeight="1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</row>
    <row r="689" spans="2:23" ht="9.9" hidden="1" customHeight="1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</row>
    <row r="690" spans="2:23" ht="9.9" hidden="1" customHeight="1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</row>
    <row r="691" spans="2:23" ht="9.9" hidden="1" customHeight="1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</row>
    <row r="692" spans="2:23" ht="9.9" hidden="1" customHeight="1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</row>
    <row r="693" spans="2:23" ht="9.9" hidden="1" customHeight="1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</row>
    <row r="694" spans="2:23" ht="9.9" hidden="1" customHeight="1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</row>
    <row r="695" spans="2:23" ht="9.9" hidden="1" customHeight="1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</row>
    <row r="696" spans="2:23" ht="9.9" hidden="1" customHeight="1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</row>
    <row r="697" spans="2:23" ht="9.9" hidden="1" customHeight="1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</row>
    <row r="698" spans="2:23" ht="9.9" hidden="1" customHeight="1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</row>
    <row r="699" spans="2:23" ht="9.9" hidden="1" customHeight="1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</row>
    <row r="700" spans="2:23" ht="9.9" hidden="1" customHeight="1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</row>
    <row r="701" spans="2:23" ht="9.9" hidden="1" customHeight="1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</row>
    <row r="702" spans="2:23" ht="9.9" hidden="1" customHeight="1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</row>
    <row r="703" spans="2:23" ht="9.9" hidden="1" customHeight="1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</row>
    <row r="704" spans="2:23" ht="9.9" hidden="1" customHeight="1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</row>
    <row r="705" spans="2:23" ht="9.9" hidden="1" customHeight="1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</row>
    <row r="706" spans="2:23" ht="9.9" hidden="1" customHeight="1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</row>
    <row r="707" spans="2:23" ht="9.9" hidden="1" customHeight="1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</row>
    <row r="708" spans="2:23" ht="9.9" hidden="1" customHeight="1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</row>
    <row r="709" spans="2:23" ht="9.9" hidden="1" customHeight="1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</row>
    <row r="710" spans="2:23" ht="9.9" hidden="1" customHeight="1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</row>
    <row r="711" spans="2:23" ht="9.9" hidden="1" customHeight="1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</row>
    <row r="712" spans="2:23" ht="9.9" hidden="1" customHeight="1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</row>
    <row r="713" spans="2:23" ht="9.9" hidden="1" customHeight="1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</row>
    <row r="714" spans="2:23" ht="9.9" hidden="1" customHeight="1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</row>
    <row r="715" spans="2:23" ht="9.9" hidden="1" customHeight="1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</row>
    <row r="716" spans="2:23" ht="9.9" hidden="1" customHeight="1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</row>
    <row r="717" spans="2:23" ht="9.9" hidden="1" customHeight="1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</row>
    <row r="718" spans="2:23" ht="9.9" hidden="1" customHeight="1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</row>
    <row r="719" spans="2:23" ht="9.9" hidden="1" customHeight="1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</row>
    <row r="720" spans="2:23" ht="9.9" hidden="1" customHeight="1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</row>
    <row r="721" spans="2:23" ht="9.9" hidden="1" customHeight="1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</row>
    <row r="722" spans="2:23" ht="9.9" hidden="1" customHeight="1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</row>
    <row r="723" spans="2:23" ht="9.9" hidden="1" customHeight="1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</row>
    <row r="724" spans="2:23" ht="12.9" hidden="1" customHeight="1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</row>
    <row r="725" spans="2:23" ht="12.9" hidden="1" customHeight="1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</row>
    <row r="726" spans="2:23" ht="12.9" hidden="1" customHeight="1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</row>
    <row r="727" spans="2:23" ht="12.9" hidden="1" customHeight="1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</row>
    <row r="728" spans="2:23" ht="12.9" hidden="1" customHeight="1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</row>
    <row r="729" spans="2:23" ht="12.9" hidden="1" customHeight="1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</row>
    <row r="730" spans="2:23" ht="12.9" hidden="1" customHeight="1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</row>
    <row r="731" spans="2:23" ht="12.9" hidden="1" customHeight="1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</row>
    <row r="732" spans="2:23" ht="12.9" hidden="1" customHeight="1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</row>
    <row r="733" spans="2:23" ht="12.9" hidden="1" customHeight="1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</row>
    <row r="734" spans="2:23" ht="12.9" hidden="1" customHeight="1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</row>
    <row r="735" spans="2:23" ht="12.9" hidden="1" customHeight="1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</row>
    <row r="736" spans="2:23" ht="12.9" hidden="1" customHeight="1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</row>
    <row r="737" spans="2:23" ht="12.9" hidden="1" customHeight="1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</row>
    <row r="738" spans="2:23" hidden="1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</row>
    <row r="739" spans="2:23" hidden="1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</row>
    <row r="740" spans="2:23" hidden="1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</row>
    <row r="741" spans="2:23" hidden="1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</row>
    <row r="742" spans="2:23" hidden="1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</row>
    <row r="743" spans="2:23" hidden="1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</row>
    <row r="744" spans="2:23" hidden="1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</row>
    <row r="745" spans="2:23" hidden="1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</row>
    <row r="746" spans="2:23" hidden="1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</row>
    <row r="747" spans="2:23" hidden="1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</row>
    <row r="748" spans="2:23" hidden="1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</row>
    <row r="749" spans="2:23" hidden="1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</row>
    <row r="750" spans="2:23" hidden="1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</row>
    <row r="751" spans="2:23" hidden="1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</row>
    <row r="752" spans="2:23" hidden="1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</row>
    <row r="753" spans="2:23" hidden="1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</row>
    <row r="754" spans="2:23" hidden="1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</row>
    <row r="755" spans="2:23" hidden="1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</row>
    <row r="756" spans="2:23" hidden="1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</row>
    <row r="757" spans="2:23" hidden="1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</row>
    <row r="758" spans="2:23" hidden="1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</row>
    <row r="759" spans="2:23" hidden="1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</row>
    <row r="760" spans="2:23" hidden="1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</row>
    <row r="761" spans="2:23" hidden="1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</row>
    <row r="762" spans="2:23" hidden="1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</row>
    <row r="763" spans="2:23" hidden="1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</row>
    <row r="764" spans="2:23" hidden="1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</row>
    <row r="765" spans="2:23" hidden="1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</row>
    <row r="766" spans="2:23" hidden="1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</row>
    <row r="767" spans="2:23" hidden="1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</row>
    <row r="768" spans="2:23" hidden="1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</row>
    <row r="769" spans="2:23" hidden="1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</row>
    <row r="770" spans="2:23" hidden="1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</row>
    <row r="771" spans="2:23" hidden="1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</row>
    <row r="772" spans="2:23" hidden="1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</row>
    <row r="773" spans="2:23" hidden="1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</row>
    <row r="774" spans="2:23" hidden="1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</row>
    <row r="775" spans="2:23" hidden="1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</row>
    <row r="776" spans="2:23" hidden="1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</row>
    <row r="777" spans="2:23" hidden="1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</row>
    <row r="778" spans="2:23" hidden="1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</row>
    <row r="779" spans="2:23" hidden="1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</row>
    <row r="780" spans="2:23" hidden="1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</row>
    <row r="781" spans="2:23" hidden="1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</row>
    <row r="782" spans="2:23" hidden="1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</row>
    <row r="783" spans="2:23" hidden="1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</row>
    <row r="784" spans="2:23" hidden="1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</row>
    <row r="785" spans="2:23" hidden="1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</row>
    <row r="786" spans="2:23" hidden="1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</row>
    <row r="787" spans="2:23" hidden="1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</row>
    <row r="788" spans="2:23" hidden="1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</row>
    <row r="789" spans="2:23" hidden="1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</row>
    <row r="790" spans="2:23" hidden="1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</row>
    <row r="791" spans="2:23" hidden="1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</row>
    <row r="792" spans="2:23" hidden="1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</row>
    <row r="793" spans="2:23" hidden="1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</row>
    <row r="794" spans="2:23" hidden="1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</row>
    <row r="795" spans="2:23" hidden="1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</row>
    <row r="796" spans="2:23" hidden="1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</row>
    <row r="797" spans="2:23" hidden="1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</row>
    <row r="798" spans="2:23" hidden="1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</row>
    <row r="799" spans="2:23" hidden="1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</row>
    <row r="800" spans="2:23" hidden="1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</row>
    <row r="801" spans="2:23" hidden="1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</row>
    <row r="802" spans="2:23" hidden="1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</row>
    <row r="803" spans="2:23" hidden="1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</row>
    <row r="804" spans="2:23" hidden="1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</row>
    <row r="805" spans="2:23" hidden="1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</row>
    <row r="806" spans="2:23" hidden="1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</row>
    <row r="807" spans="2:23" hidden="1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</row>
    <row r="808" spans="2:23" hidden="1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</row>
    <row r="809" spans="2:23" hidden="1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</row>
    <row r="810" spans="2:23" hidden="1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</row>
    <row r="811" spans="2:23" hidden="1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</row>
    <row r="812" spans="2:23" hidden="1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</row>
    <row r="813" spans="2:23" hidden="1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</row>
    <row r="814" spans="2:23" hidden="1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</row>
    <row r="815" spans="2:23" hidden="1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</row>
    <row r="816" spans="2:23" hidden="1"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</row>
    <row r="817" spans="2:23" hidden="1"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</row>
    <row r="818" spans="2:23" hidden="1"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</row>
    <row r="819" spans="2:23" hidden="1"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</row>
    <row r="820" spans="2:23" hidden="1"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</row>
    <row r="821" spans="2:23" hidden="1"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</row>
    <row r="822" spans="2:23" hidden="1"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</row>
    <row r="823" spans="2:23" hidden="1"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</row>
    <row r="824" spans="2:23" hidden="1"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</row>
    <row r="825" spans="2:23" hidden="1"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</row>
    <row r="826" spans="2:23" hidden="1"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</row>
    <row r="827" spans="2:23" hidden="1"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</row>
    <row r="828" spans="2:23" hidden="1"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</row>
    <row r="829" spans="2:23" hidden="1"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</row>
    <row r="830" spans="2:23" hidden="1"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</row>
    <row r="831" spans="2:23" hidden="1"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</row>
    <row r="832" spans="2:23" hidden="1"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</row>
    <row r="833" spans="2:23" hidden="1"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</row>
    <row r="834" spans="2:23" hidden="1"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</row>
    <row r="835" spans="2:23" hidden="1"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</row>
    <row r="836" spans="2:23" hidden="1"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</row>
    <row r="837" spans="2:23" hidden="1"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</row>
    <row r="838" spans="2:23" hidden="1"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</row>
    <row r="839" spans="2:23" hidden="1"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</row>
    <row r="840" spans="2:23" hidden="1"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</row>
    <row r="841" spans="2:23" hidden="1"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</row>
    <row r="842" spans="2:23" hidden="1"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</row>
    <row r="843" spans="2:23" hidden="1"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</row>
    <row r="844" spans="2:23" hidden="1"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</row>
    <row r="845" spans="2:23" hidden="1"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</row>
    <row r="846" spans="2:23" hidden="1"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</row>
    <row r="847" spans="2:23" hidden="1"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</row>
    <row r="848" spans="2:23" hidden="1"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</row>
    <row r="849" spans="2:23" hidden="1"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</row>
    <row r="850" spans="2:23" hidden="1"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</row>
    <row r="851" spans="2:23" hidden="1"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</row>
    <row r="852" spans="2:23" hidden="1"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</row>
    <row r="853" spans="2:23" hidden="1"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</row>
    <row r="854" spans="2:23" hidden="1"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</row>
    <row r="855" spans="2:23" hidden="1"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</row>
    <row r="856" spans="2:23" hidden="1"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</row>
    <row r="857" spans="2:23" hidden="1"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</row>
    <row r="858" spans="2:23" hidden="1"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</row>
    <row r="859" spans="2:23" hidden="1"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</row>
    <row r="860" spans="2:23" hidden="1"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</row>
    <row r="861" spans="2:23" hidden="1"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</row>
    <row r="862" spans="2:23" hidden="1"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</row>
    <row r="863" spans="2:23" hidden="1"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</row>
    <row r="864" spans="2:23" hidden="1"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</row>
    <row r="865" spans="2:23" hidden="1"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</row>
    <row r="866" spans="2:23" hidden="1"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</row>
    <row r="867" spans="2:23" hidden="1"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</row>
    <row r="868" spans="2:23" hidden="1"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</row>
    <row r="869" spans="2:23" hidden="1"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</row>
    <row r="870" spans="2:23" hidden="1"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</row>
    <row r="871" spans="2:23" hidden="1"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</row>
    <row r="872" spans="2:23" hidden="1"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</row>
    <row r="873" spans="2:23" hidden="1"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</row>
    <row r="874" spans="2:23" hidden="1"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</row>
    <row r="875" spans="2:23" hidden="1"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</row>
    <row r="876" spans="2:23" hidden="1"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</row>
    <row r="877" spans="2:23" hidden="1"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</row>
    <row r="878" spans="2:23" hidden="1"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</row>
    <row r="879" spans="2:23" hidden="1"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</row>
    <row r="880" spans="2:23" hidden="1"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</row>
    <row r="881" spans="2:23" hidden="1"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</row>
    <row r="882" spans="2:23" hidden="1"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</row>
    <row r="883" spans="2:23" hidden="1"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</row>
    <row r="884" spans="2:23" hidden="1"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</row>
    <row r="885" spans="2:23" hidden="1"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</row>
    <row r="886" spans="2:23" hidden="1"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</row>
    <row r="887" spans="2:23" hidden="1"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</row>
    <row r="888" spans="2:23" hidden="1"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</row>
    <row r="889" spans="2:23" hidden="1"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</row>
    <row r="890" spans="2:23" hidden="1"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</row>
    <row r="891" spans="2:23" hidden="1"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</row>
    <row r="892" spans="2:23" hidden="1"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</row>
    <row r="893" spans="2:23" hidden="1"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</row>
    <row r="894" spans="2:23" hidden="1"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</row>
    <row r="895" spans="2:23" hidden="1"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</row>
    <row r="896" spans="2:23" hidden="1"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</row>
    <row r="897" spans="2:23" hidden="1"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</row>
    <row r="898" spans="2:23" hidden="1"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</row>
    <row r="899" spans="2:23" hidden="1"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</row>
    <row r="900" spans="2:23" hidden="1"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</row>
    <row r="901" spans="2:23" hidden="1"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</row>
    <row r="902" spans="2:23" hidden="1"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</row>
    <row r="903" spans="2:23" hidden="1"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</row>
    <row r="904" spans="2:23" hidden="1"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</row>
    <row r="905" spans="2:23" hidden="1"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</row>
    <row r="906" spans="2:23" hidden="1"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</row>
    <row r="907" spans="2:23" hidden="1"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</row>
    <row r="908" spans="2:23" hidden="1"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</row>
    <row r="909" spans="2:23" hidden="1"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</row>
    <row r="910" spans="2:23" hidden="1"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</row>
    <row r="911" spans="2:23" hidden="1"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</row>
    <row r="912" spans="2:23" hidden="1"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</row>
    <row r="913" spans="2:23" hidden="1"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</row>
    <row r="914" spans="2:23" hidden="1"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</row>
    <row r="915" spans="2:23" hidden="1"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</row>
    <row r="916" spans="2:23" hidden="1"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</row>
    <row r="917" spans="2:23" hidden="1"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</row>
    <row r="918" spans="2:23" hidden="1"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</row>
    <row r="919" spans="2:23" hidden="1"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</row>
    <row r="920" spans="2:23" hidden="1"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</row>
    <row r="921" spans="2:23" hidden="1"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</row>
    <row r="922" spans="2:23" hidden="1"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</row>
    <row r="923" spans="2:23" hidden="1"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</row>
    <row r="924" spans="2:23" hidden="1"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</row>
    <row r="925" spans="2:23" hidden="1"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</row>
    <row r="926" spans="2:23" hidden="1"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</row>
    <row r="927" spans="2:23" hidden="1"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</row>
    <row r="928" spans="2:23" hidden="1"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</row>
    <row r="929" spans="2:23" hidden="1"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</row>
    <row r="930" spans="2:23" hidden="1"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</row>
    <row r="931" spans="2:23" hidden="1"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</row>
    <row r="932" spans="2:23" hidden="1"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</row>
    <row r="933" spans="2:23" hidden="1"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</row>
    <row r="934" spans="2:23" hidden="1"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</row>
    <row r="935" spans="2:23" hidden="1"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</row>
    <row r="936" spans="2:23" hidden="1"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</row>
    <row r="937" spans="2:23" hidden="1"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</row>
    <row r="938" spans="2:23" hidden="1"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</row>
    <row r="939" spans="2:23" hidden="1"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</row>
    <row r="940" spans="2:23" hidden="1"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</row>
    <row r="941" spans="2:23" hidden="1"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</row>
    <row r="942" spans="2:23" hidden="1"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</row>
    <row r="943" spans="2:23" hidden="1"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</row>
    <row r="944" spans="2:23" hidden="1"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</row>
    <row r="945" spans="2:23" hidden="1"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</row>
    <row r="946" spans="2:23" hidden="1"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</row>
    <row r="947" spans="2:23" hidden="1"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</row>
    <row r="948" spans="2:23" hidden="1"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</row>
    <row r="949" spans="2:23" hidden="1"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</row>
    <row r="950" spans="2:23" hidden="1"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</row>
    <row r="951" spans="2:23" hidden="1"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</row>
    <row r="952" spans="2:23" hidden="1"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</row>
    <row r="953" spans="2:23" hidden="1"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</row>
    <row r="954" spans="2:23" hidden="1"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</row>
    <row r="955" spans="2:23" hidden="1"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</row>
    <row r="956" spans="2:23" hidden="1"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</row>
    <row r="957" spans="2:23" hidden="1"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</row>
    <row r="958" spans="2:23" hidden="1"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</row>
    <row r="959" spans="2:23" hidden="1"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</row>
    <row r="960" spans="2:23" hidden="1"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</row>
    <row r="961" spans="2:23" hidden="1"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</row>
    <row r="962" spans="2:23" hidden="1"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</row>
    <row r="963" spans="2:23" hidden="1"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</row>
    <row r="964" spans="2:23" hidden="1"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</row>
    <row r="965" spans="2:23" hidden="1"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</row>
    <row r="966" spans="2:23" hidden="1"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</row>
    <row r="967" spans="2:23" hidden="1"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</row>
    <row r="968" spans="2:23" hidden="1"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</row>
    <row r="969" spans="2:23" hidden="1"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</row>
    <row r="970" spans="2:23" hidden="1"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</row>
    <row r="971" spans="2:23" hidden="1"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</row>
    <row r="972" spans="2:23" hidden="1"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</row>
    <row r="973" spans="2:23" hidden="1"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</row>
    <row r="974" spans="2:23" hidden="1"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</row>
    <row r="975" spans="2:23" hidden="1"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</row>
    <row r="976" spans="2:23" hidden="1"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</row>
    <row r="977" spans="2:23" hidden="1"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</row>
    <row r="978" spans="2:23" hidden="1"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</row>
    <row r="979" spans="2:23" hidden="1"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</row>
    <row r="980" spans="2:23" hidden="1"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</row>
    <row r="981" spans="2:23" hidden="1"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</row>
    <row r="982" spans="2:23" hidden="1"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</row>
    <row r="983" spans="2:23" hidden="1"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</row>
    <row r="984" spans="2:23" hidden="1"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</row>
    <row r="985" spans="2:23" hidden="1"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</row>
    <row r="986" spans="2:23" hidden="1"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</row>
    <row r="987" spans="2:23" hidden="1"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</row>
    <row r="988" spans="2:23" hidden="1"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</row>
    <row r="989" spans="2:23" hidden="1"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</row>
    <row r="990" spans="2:23" hidden="1"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</row>
    <row r="991" spans="2:23" hidden="1"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</row>
    <row r="992" spans="2:23" hidden="1"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</row>
    <row r="993" spans="2:23" hidden="1"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</row>
    <row r="994" spans="2:23" hidden="1"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</row>
    <row r="995" spans="2:23" hidden="1"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</row>
    <row r="996" spans="2:23" hidden="1"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</row>
    <row r="997" spans="2:23" hidden="1"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</row>
    <row r="998" spans="2:23" hidden="1"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</row>
    <row r="999" spans="2:23" hidden="1"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</row>
    <row r="1000" spans="2:23" hidden="1"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</row>
    <row r="1001" spans="2:23" hidden="1"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</row>
    <row r="1002" spans="2:23" hidden="1"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</row>
    <row r="1003" spans="2:23" hidden="1"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</row>
    <row r="1004" spans="2:23" hidden="1"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</row>
    <row r="1005" spans="2:23" hidden="1"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</row>
    <row r="1006" spans="2:23" hidden="1"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</row>
    <row r="1007" spans="2:23" hidden="1"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</row>
    <row r="1008" spans="2:23" hidden="1"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</row>
    <row r="1009" spans="2:23" hidden="1"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</row>
    <row r="1010" spans="2:23" hidden="1"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</row>
    <row r="1011" spans="2:23" hidden="1"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</row>
    <row r="1012" spans="2:23" hidden="1"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</row>
    <row r="1013" spans="2:23" hidden="1"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</row>
    <row r="1014" spans="2:23" hidden="1"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</row>
    <row r="1015" spans="2:23" hidden="1"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</row>
    <row r="1016" spans="2:23" hidden="1"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</row>
    <row r="1017" spans="2:23" hidden="1"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</row>
    <row r="1018" spans="2:23" hidden="1"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</row>
    <row r="1019" spans="2:23" hidden="1"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</row>
    <row r="1020" spans="2:23" hidden="1"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</row>
    <row r="1021" spans="2:23" hidden="1"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</row>
    <row r="1022" spans="2:23" hidden="1"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</row>
    <row r="1023" spans="2:23" hidden="1"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</row>
    <row r="1024" spans="2:23" hidden="1"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</row>
    <row r="1025" spans="2:23" hidden="1"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</row>
    <row r="1026" spans="2:23" hidden="1"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</row>
    <row r="1027" spans="2:23" hidden="1"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</row>
    <row r="1028" spans="2:23" hidden="1"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</row>
    <row r="1029" spans="2:23" hidden="1"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</row>
    <row r="1030" spans="2:23" hidden="1"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</row>
    <row r="1031" spans="2:23" hidden="1"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</row>
    <row r="1032" spans="2:23" hidden="1"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</row>
    <row r="1033" spans="2:23" hidden="1"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</row>
    <row r="1034" spans="2:23" hidden="1"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</row>
    <row r="1035" spans="2:23" hidden="1"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</row>
    <row r="1036" spans="2:23" hidden="1"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</row>
    <row r="1037" spans="2:23" hidden="1"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</row>
    <row r="1038" spans="2:23" hidden="1"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</row>
    <row r="1039" spans="2:23" hidden="1"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</row>
    <row r="1040" spans="2:23" hidden="1"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</row>
    <row r="1041" spans="2:23" hidden="1"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</row>
    <row r="1042" spans="2:23" hidden="1"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</row>
    <row r="1043" spans="2:23" hidden="1"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</row>
    <row r="1044" spans="2:23" hidden="1"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</row>
    <row r="1045" spans="2:23" hidden="1"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</row>
    <row r="1046" spans="2:23" hidden="1"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</row>
    <row r="1047" spans="2:23" hidden="1"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</row>
    <row r="1048" spans="2:23" hidden="1"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</row>
    <row r="1049" spans="2:23" hidden="1"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</row>
    <row r="1050" spans="2:23" hidden="1"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</row>
    <row r="1051" spans="2:23" hidden="1"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</row>
    <row r="1052" spans="2:23" hidden="1"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</row>
    <row r="1053" spans="2:23" hidden="1"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</row>
    <row r="1054" spans="2:23" hidden="1"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</row>
    <row r="1055" spans="2:23" hidden="1"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</row>
    <row r="1056" spans="2:23" hidden="1"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</row>
    <row r="1057" spans="2:23" hidden="1"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</row>
    <row r="1058" spans="2:23" hidden="1"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</row>
    <row r="1059" spans="2:23" hidden="1"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</row>
    <row r="1060" spans="2:23" hidden="1"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</row>
    <row r="1061" spans="2:23" hidden="1"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</row>
    <row r="1062" spans="2:23" hidden="1"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</row>
    <row r="1063" spans="2:23" hidden="1"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</row>
    <row r="1064" spans="2:23" hidden="1"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</row>
    <row r="1065" spans="2:23" hidden="1"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</row>
    <row r="1066" spans="2:23" hidden="1"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</row>
    <row r="1067" spans="2:23" hidden="1"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</row>
    <row r="1068" spans="2:23" hidden="1"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</row>
    <row r="1069" spans="2:23" hidden="1"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</row>
    <row r="1070" spans="2:23" hidden="1"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</row>
    <row r="1071" spans="2:23" hidden="1"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</row>
    <row r="1072" spans="2:23" hidden="1"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</row>
    <row r="1073" spans="2:23" hidden="1"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</row>
    <row r="1074" spans="2:23" hidden="1"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</row>
    <row r="1075" spans="2:23" hidden="1"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</row>
    <row r="1076" spans="2:23" hidden="1"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</row>
    <row r="1077" spans="2:23" hidden="1"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</row>
    <row r="1078" spans="2:23" hidden="1"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</row>
    <row r="1079" spans="2:23" hidden="1"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</row>
    <row r="1080" spans="2:23" hidden="1"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</row>
    <row r="1081" spans="2:23" hidden="1"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</row>
    <row r="1082" spans="2:23" hidden="1"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</row>
    <row r="1083" spans="2:23" hidden="1"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</row>
    <row r="1084" spans="2:23" hidden="1"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</row>
    <row r="1085" spans="2:23" hidden="1"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</row>
    <row r="1086" spans="2:23" hidden="1"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</row>
    <row r="1087" spans="2:23" hidden="1"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</row>
    <row r="1088" spans="2:23" hidden="1"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</row>
    <row r="1089" spans="2:23" hidden="1"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</row>
    <row r="1090" spans="2:23" hidden="1"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</row>
    <row r="1091" spans="2:23" hidden="1"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</row>
    <row r="1092" spans="2:23" hidden="1"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</row>
    <row r="1093" spans="2:23" hidden="1"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</row>
    <row r="1094" spans="2:23" hidden="1"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</row>
    <row r="1095" spans="2:23" hidden="1"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</row>
    <row r="1096" spans="2:23" hidden="1"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</row>
    <row r="1097" spans="2:23" hidden="1"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</row>
    <row r="1098" spans="2:23" hidden="1"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</row>
    <row r="1099" spans="2:23" hidden="1"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</row>
    <row r="1100" spans="2:23" hidden="1"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</row>
    <row r="1101" spans="2:23" hidden="1"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</row>
    <row r="1102" spans="2:23" hidden="1"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</row>
    <row r="1103" spans="2:23" hidden="1"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</row>
    <row r="1104" spans="2:23" hidden="1"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</row>
    <row r="1105" spans="2:23" hidden="1"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</row>
    <row r="1106" spans="2:23" hidden="1"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</row>
    <row r="1107" spans="2:23" hidden="1"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</row>
    <row r="1108" spans="2:23" hidden="1"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</row>
    <row r="1109" spans="2:23" hidden="1"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</row>
    <row r="1110" spans="2:23" hidden="1"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</row>
    <row r="1111" spans="2:23" hidden="1"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</row>
    <row r="1112" spans="2:23" hidden="1"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</row>
    <row r="1113" spans="2:23" hidden="1"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</row>
    <row r="1114" spans="2:23" hidden="1"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</row>
    <row r="1115" spans="2:23" hidden="1"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</row>
    <row r="1116" spans="2:23" hidden="1"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</row>
    <row r="1117" spans="2:23" hidden="1"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</row>
    <row r="1118" spans="2:23" hidden="1"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</row>
    <row r="1119" spans="2:23" hidden="1"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</row>
    <row r="1120" spans="2:23" hidden="1"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</row>
    <row r="1121" spans="2:23" hidden="1"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</row>
    <row r="1122" spans="2:23" hidden="1"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</row>
    <row r="1123" spans="2:23" hidden="1"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</row>
    <row r="1124" spans="2:23" hidden="1">
      <c r="B1124" s="16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</row>
    <row r="1125" spans="2:23" hidden="1">
      <c r="B1125" s="16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</row>
    <row r="1126" spans="2:23" hidden="1">
      <c r="B1126" s="16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6"/>
      <c r="W1126" s="16"/>
    </row>
    <row r="1127" spans="2:23" hidden="1">
      <c r="B1127" s="16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</row>
    <row r="1128" spans="2:23" hidden="1">
      <c r="B1128" s="16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16"/>
    </row>
    <row r="1129" spans="2:23" hidden="1">
      <c r="B1129" s="16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</row>
    <row r="1130" spans="2:23" hidden="1">
      <c r="B1130" s="16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</row>
    <row r="1131" spans="2:23" hidden="1">
      <c r="B1131" s="16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</row>
    <row r="1132" spans="2:23" hidden="1">
      <c r="B1132" s="16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</row>
    <row r="1133" spans="2:23" hidden="1">
      <c r="B1133" s="16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</row>
    <row r="1134" spans="2:23" hidden="1">
      <c r="B1134" s="16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</row>
    <row r="1135" spans="2:23" hidden="1">
      <c r="B1135" s="16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</row>
    <row r="1136" spans="2:23" hidden="1">
      <c r="B1136" s="16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</row>
    <row r="1137" spans="2:23" hidden="1">
      <c r="B1137" s="16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</row>
    <row r="1138" spans="2:23" hidden="1">
      <c r="B1138" s="16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</row>
    <row r="1139" spans="2:23" hidden="1">
      <c r="B1139" s="16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</row>
    <row r="1140" spans="2:23" hidden="1">
      <c r="B1140" s="16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</row>
    <row r="1141" spans="2:23" hidden="1">
      <c r="B1141" s="16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</row>
    <row r="1142" spans="2:23" hidden="1">
      <c r="B1142" s="16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</row>
    <row r="1143" spans="2:23" hidden="1">
      <c r="B1143" s="16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</row>
    <row r="1144" spans="2:23" hidden="1">
      <c r="B1144" s="16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</row>
    <row r="1145" spans="2:23" hidden="1">
      <c r="B1145" s="16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</row>
    <row r="1146" spans="2:23" hidden="1">
      <c r="B1146" s="16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</row>
    <row r="1147" spans="2:23" hidden="1">
      <c r="B1147" s="16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</row>
    <row r="1148" spans="2:23" hidden="1">
      <c r="B1148" s="16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</row>
    <row r="1149" spans="2:23" hidden="1">
      <c r="B1149" s="16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</row>
    <row r="1150" spans="2:23" hidden="1">
      <c r="B1150" s="16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6"/>
      <c r="W1150" s="16"/>
    </row>
    <row r="1151" spans="2:23" hidden="1">
      <c r="B1151" s="16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6"/>
      <c r="W1151" s="16"/>
    </row>
    <row r="1152" spans="2:23" hidden="1"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6"/>
      <c r="W1152" s="16"/>
    </row>
    <row r="1153" spans="2:23" hidden="1"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6"/>
      <c r="W1153" s="16"/>
    </row>
    <row r="1154" spans="2:23" hidden="1">
      <c r="B1154" s="16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6"/>
      <c r="W1154" s="16"/>
    </row>
    <row r="1155" spans="2:23" hidden="1">
      <c r="B1155" s="16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6"/>
      <c r="W1155" s="16"/>
    </row>
    <row r="1156" spans="2:23" hidden="1">
      <c r="B1156" s="16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6"/>
      <c r="W1156" s="16"/>
    </row>
    <row r="1157" spans="2:23" hidden="1">
      <c r="B1157" s="16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</row>
    <row r="1158" spans="2:23" hidden="1">
      <c r="B1158" s="16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</row>
    <row r="1159" spans="2:23" hidden="1">
      <c r="B1159" s="16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</row>
    <row r="1160" spans="2:23" hidden="1">
      <c r="B1160" s="16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6"/>
      <c r="W1160" s="16"/>
    </row>
    <row r="1161" spans="2:23" hidden="1">
      <c r="B1161" s="16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6"/>
      <c r="W1161" s="16"/>
    </row>
    <row r="1162" spans="2:23" hidden="1">
      <c r="B1162" s="16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  <c r="V1162" s="16"/>
      <c r="W1162" s="16"/>
    </row>
    <row r="1163" spans="2:23" hidden="1">
      <c r="B1163" s="16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  <c r="V1163" s="16"/>
      <c r="W1163" s="16"/>
    </row>
    <row r="1164" spans="2:23" hidden="1">
      <c r="B1164" s="16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  <c r="V1164" s="16"/>
      <c r="W1164" s="16"/>
    </row>
    <row r="1165" spans="2:23" hidden="1">
      <c r="B1165" s="16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  <c r="V1165" s="16"/>
      <c r="W1165" s="16"/>
    </row>
    <row r="1166" spans="2:23" hidden="1">
      <c r="B1166" s="16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  <c r="V1166" s="16"/>
      <c r="W1166" s="16"/>
    </row>
    <row r="1167" spans="2:23" hidden="1">
      <c r="B1167" s="16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  <c r="V1167" s="16"/>
      <c r="W1167" s="16"/>
    </row>
    <row r="1168" spans="2:23" hidden="1">
      <c r="B1168" s="16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  <c r="V1168" s="16"/>
      <c r="W1168" s="16"/>
    </row>
    <row r="1169" spans="2:23" hidden="1">
      <c r="B1169" s="16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  <c r="V1169" s="16"/>
      <c r="W1169" s="16"/>
    </row>
    <row r="1170" spans="2:23" hidden="1">
      <c r="B1170" s="16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  <c r="V1170" s="16"/>
      <c r="W1170" s="16"/>
    </row>
    <row r="1171" spans="2:23" hidden="1">
      <c r="B1171" s="16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  <c r="V1171" s="16"/>
      <c r="W1171" s="16"/>
    </row>
    <row r="1172" spans="2:23" hidden="1">
      <c r="B1172" s="16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6"/>
      <c r="W1172" s="16"/>
    </row>
    <row r="1173" spans="2:23" hidden="1">
      <c r="B1173" s="16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6"/>
      <c r="W1173" s="16"/>
    </row>
    <row r="1174" spans="2:23" hidden="1">
      <c r="B1174" s="16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  <c r="V1174" s="16"/>
      <c r="W1174" s="16"/>
    </row>
    <row r="1175" spans="2:23" hidden="1">
      <c r="B1175" s="16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  <c r="V1175" s="16"/>
      <c r="W1175" s="16"/>
    </row>
    <row r="1176" spans="2:23" hidden="1">
      <c r="B1176" s="16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  <c r="V1176" s="16"/>
      <c r="W1176" s="16"/>
    </row>
    <row r="1177" spans="2:23" hidden="1">
      <c r="B1177" s="16"/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  <c r="V1177" s="16"/>
      <c r="W1177" s="16"/>
    </row>
    <row r="1178" spans="2:23" hidden="1">
      <c r="B1178" s="16"/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  <c r="V1178" s="16"/>
      <c r="W1178" s="16"/>
    </row>
    <row r="1179" spans="2:23" hidden="1">
      <c r="B1179" s="16"/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  <c r="V1179" s="16"/>
      <c r="W1179" s="16"/>
    </row>
    <row r="1180" spans="2:23" hidden="1">
      <c r="B1180" s="16"/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  <c r="V1180" s="16"/>
      <c r="W1180" s="16"/>
    </row>
    <row r="1181" spans="2:23" hidden="1">
      <c r="B1181" s="16"/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  <c r="V1181" s="16"/>
      <c r="W1181" s="16"/>
    </row>
    <row r="1182" spans="2:23" hidden="1">
      <c r="B1182" s="16"/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  <c r="V1182" s="16"/>
      <c r="W1182" s="16"/>
    </row>
    <row r="1183" spans="2:23" hidden="1">
      <c r="B1183" s="16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  <c r="V1183" s="16"/>
      <c r="W1183" s="16"/>
    </row>
    <row r="1184" spans="2:23" hidden="1">
      <c r="B1184" s="16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  <c r="V1184" s="16"/>
      <c r="W1184" s="16"/>
    </row>
    <row r="1185" spans="2:23" hidden="1">
      <c r="B1185" s="16"/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  <c r="V1185" s="16"/>
      <c r="W1185" s="16"/>
    </row>
    <row r="1186" spans="2:23" hidden="1">
      <c r="B1186" s="16"/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  <c r="V1186" s="16"/>
      <c r="W1186" s="16"/>
    </row>
    <row r="1187" spans="2:23" hidden="1">
      <c r="B1187" s="16"/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  <c r="V1187" s="16"/>
      <c r="W1187" s="16"/>
    </row>
    <row r="1188" spans="2:23" hidden="1">
      <c r="B1188" s="16"/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16"/>
    </row>
    <row r="1189" spans="2:23" hidden="1">
      <c r="B1189" s="16"/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  <c r="V1189" s="16"/>
      <c r="W1189" s="16"/>
    </row>
    <row r="1190" spans="2:23" hidden="1">
      <c r="B1190" s="16"/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  <c r="V1190" s="16"/>
      <c r="W1190" s="16"/>
    </row>
    <row r="1191" spans="2:23" hidden="1">
      <c r="B1191" s="16"/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  <c r="V1191" s="16"/>
      <c r="W1191" s="16"/>
    </row>
    <row r="1192" spans="2:23" hidden="1">
      <c r="B1192" s="16"/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  <c r="V1192" s="16"/>
      <c r="W1192" s="16"/>
    </row>
    <row r="1193" spans="2:23" hidden="1">
      <c r="B1193" s="16"/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  <c r="V1193" s="16"/>
      <c r="W1193" s="16"/>
    </row>
    <row r="1194" spans="2:23" hidden="1">
      <c r="B1194" s="16"/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  <c r="V1194" s="16"/>
      <c r="W1194" s="16"/>
    </row>
    <row r="1195" spans="2:23" hidden="1">
      <c r="B1195" s="16"/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  <c r="V1195" s="16"/>
      <c r="W1195" s="16"/>
    </row>
    <row r="1196" spans="2:23" hidden="1">
      <c r="B1196" s="16"/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  <c r="V1196" s="16"/>
      <c r="W1196" s="16"/>
    </row>
    <row r="1197" spans="2:23" hidden="1">
      <c r="B1197" s="16"/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  <c r="V1197" s="16"/>
      <c r="W1197" s="16"/>
    </row>
    <row r="1198" spans="2:23" hidden="1">
      <c r="B1198" s="16"/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  <c r="V1198" s="16"/>
      <c r="W1198" s="16"/>
    </row>
    <row r="1199" spans="2:23" hidden="1">
      <c r="B1199" s="16"/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  <c r="V1199" s="16"/>
      <c r="W1199" s="16"/>
    </row>
    <row r="1200" spans="2:23" hidden="1">
      <c r="B1200" s="16"/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  <c r="V1200" s="16"/>
      <c r="W1200" s="16"/>
    </row>
    <row r="1201" spans="2:23" hidden="1">
      <c r="B1201" s="16"/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  <c r="V1201" s="16"/>
      <c r="W1201" s="16"/>
    </row>
    <row r="1202" spans="2:23" hidden="1">
      <c r="B1202" s="16"/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  <c r="V1202" s="16"/>
      <c r="W1202" s="16"/>
    </row>
    <row r="1203" spans="2:23" hidden="1">
      <c r="B1203" s="16"/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  <c r="V1203" s="16"/>
      <c r="W1203" s="16"/>
    </row>
    <row r="1204" spans="2:23" hidden="1">
      <c r="B1204" s="16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  <c r="V1204" s="16"/>
      <c r="W1204" s="16"/>
    </row>
    <row r="1205" spans="2:23" hidden="1">
      <c r="B1205" s="16"/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  <c r="V1205" s="16"/>
      <c r="W1205" s="16"/>
    </row>
    <row r="1206" spans="2:23" hidden="1">
      <c r="B1206" s="16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  <c r="V1206" s="16"/>
      <c r="W1206" s="16"/>
    </row>
    <row r="1207" spans="2:23" hidden="1">
      <c r="B1207" s="16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  <c r="V1207" s="16"/>
      <c r="W1207" s="16"/>
    </row>
    <row r="1208" spans="2:23" hidden="1">
      <c r="B1208" s="16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  <c r="V1208" s="16"/>
      <c r="W1208" s="16"/>
    </row>
    <row r="1209" spans="2:23" hidden="1">
      <c r="B1209" s="16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  <c r="V1209" s="16"/>
      <c r="W1209" s="16"/>
    </row>
    <row r="1210" spans="2:23" hidden="1">
      <c r="B1210" s="16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  <c r="V1210" s="16"/>
      <c r="W1210" s="16"/>
    </row>
    <row r="1211" spans="2:23" hidden="1">
      <c r="B1211" s="16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6"/>
      <c r="W1211" s="16"/>
    </row>
    <row r="1212" spans="2:23" hidden="1">
      <c r="B1212" s="16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  <c r="V1212" s="16"/>
      <c r="W1212" s="16"/>
    </row>
    <row r="1213" spans="2:23" hidden="1">
      <c r="B1213" s="16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  <c r="V1213" s="16"/>
      <c r="W1213" s="16"/>
    </row>
    <row r="1214" spans="2:23" hidden="1">
      <c r="B1214" s="16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  <c r="V1214" s="16"/>
      <c r="W1214" s="16"/>
    </row>
    <row r="1215" spans="2:23" hidden="1">
      <c r="B1215" s="16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  <c r="V1215" s="16"/>
      <c r="W1215" s="16"/>
    </row>
    <row r="1216" spans="2:23" hidden="1">
      <c r="B1216" s="16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  <c r="V1216" s="16"/>
      <c r="W1216" s="16"/>
    </row>
    <row r="1217" spans="2:23" hidden="1">
      <c r="B1217" s="16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  <c r="V1217" s="16"/>
      <c r="W1217" s="16"/>
    </row>
    <row r="1218" spans="2:23" hidden="1">
      <c r="B1218" s="16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16"/>
    </row>
    <row r="1219" spans="2:23" hidden="1">
      <c r="B1219" s="16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  <c r="V1219" s="16"/>
      <c r="W1219" s="16"/>
    </row>
    <row r="1220" spans="2:23" hidden="1">
      <c r="B1220" s="16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  <c r="V1220" s="16"/>
      <c r="W1220" s="16"/>
    </row>
    <row r="1221" spans="2:23" hidden="1">
      <c r="B1221" s="16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6"/>
      <c r="W1221" s="16"/>
    </row>
    <row r="1222" spans="2:23" hidden="1">
      <c r="B1222" s="16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6"/>
      <c r="W1222" s="16"/>
    </row>
    <row r="1223" spans="2:23" hidden="1">
      <c r="B1223" s="16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6"/>
      <c r="W1223" s="16"/>
    </row>
    <row r="1224" spans="2:23" hidden="1">
      <c r="B1224" s="16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6"/>
      <c r="W1224" s="16"/>
    </row>
    <row r="1225" spans="2:23" hidden="1">
      <c r="B1225" s="16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  <c r="V1225" s="16"/>
      <c r="W1225" s="16"/>
    </row>
    <row r="1226" spans="2:23" hidden="1">
      <c r="B1226" s="16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  <c r="V1226" s="16"/>
      <c r="W1226" s="16"/>
    </row>
    <row r="1227" spans="2:23" hidden="1">
      <c r="B1227" s="16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  <c r="V1227" s="16"/>
      <c r="W1227" s="16"/>
    </row>
    <row r="1228" spans="2:23" hidden="1">
      <c r="B1228" s="16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  <c r="V1228" s="16"/>
      <c r="W1228" s="16"/>
    </row>
    <row r="1229" spans="2:23" hidden="1">
      <c r="B1229" s="16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  <c r="V1229" s="16"/>
      <c r="W1229" s="16"/>
    </row>
    <row r="1230" spans="2:23" hidden="1">
      <c r="B1230" s="16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</row>
    <row r="1231" spans="2:23" hidden="1">
      <c r="B1231" s="16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</row>
    <row r="1232" spans="2:23" hidden="1">
      <c r="B1232" s="16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</row>
    <row r="1233" spans="2:23" hidden="1">
      <c r="B1233" s="16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</row>
    <row r="1234" spans="2:23" hidden="1">
      <c r="B1234" s="16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</row>
    <row r="1235" spans="2:23" hidden="1">
      <c r="B1235" s="16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6"/>
      <c r="W1235" s="16"/>
    </row>
    <row r="1236" spans="2:23" hidden="1">
      <c r="B1236" s="16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  <c r="V1236" s="16"/>
      <c r="W1236" s="16"/>
    </row>
    <row r="1237" spans="2:23" hidden="1">
      <c r="B1237" s="16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  <c r="V1237" s="16"/>
      <c r="W1237" s="16"/>
    </row>
    <row r="1238" spans="2:23" hidden="1">
      <c r="B1238" s="16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  <c r="V1238" s="16"/>
      <c r="W1238" s="16"/>
    </row>
    <row r="1239" spans="2:23" hidden="1">
      <c r="B1239" s="16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  <c r="V1239" s="16"/>
      <c r="W1239" s="16"/>
    </row>
    <row r="1240" spans="2:23" hidden="1">
      <c r="B1240" s="16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  <c r="V1240" s="16"/>
      <c r="W1240" s="16"/>
    </row>
    <row r="1241" spans="2:23" hidden="1">
      <c r="B1241" s="16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  <c r="V1241" s="16"/>
      <c r="W1241" s="16"/>
    </row>
    <row r="1242" spans="2:23" hidden="1"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  <c r="V1242" s="16"/>
      <c r="W1242" s="16"/>
    </row>
    <row r="1243" spans="2:23" hidden="1">
      <c r="B1243" s="16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  <c r="V1243" s="16"/>
      <c r="W1243" s="16"/>
    </row>
    <row r="1244" spans="2:23" hidden="1">
      <c r="B1244" s="16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  <c r="V1244" s="16"/>
      <c r="W1244" s="16"/>
    </row>
    <row r="1245" spans="2:23" hidden="1"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  <c r="V1245" s="16"/>
      <c r="W1245" s="16"/>
    </row>
    <row r="1246" spans="2:23" hidden="1"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6"/>
      <c r="W1246" s="16"/>
    </row>
    <row r="1247" spans="2:23" hidden="1">
      <c r="B1247" s="16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6"/>
      <c r="W1247" s="16"/>
    </row>
    <row r="1248" spans="2:23" hidden="1">
      <c r="B1248" s="16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16"/>
    </row>
    <row r="1249" spans="2:23" hidden="1">
      <c r="B1249" s="16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6"/>
      <c r="W1249" s="16"/>
    </row>
    <row r="1250" spans="2:23" hidden="1">
      <c r="B1250" s="16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6"/>
      <c r="W1250" s="16"/>
    </row>
    <row r="1251" spans="2:23" hidden="1">
      <c r="B1251" s="16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6"/>
      <c r="W1251" s="16"/>
    </row>
    <row r="1252" spans="2:23" hidden="1">
      <c r="B1252" s="16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6"/>
      <c r="W1252" s="16"/>
    </row>
    <row r="1253" spans="2:23" hidden="1">
      <c r="B1253" s="16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6"/>
      <c r="W1253" s="16"/>
    </row>
    <row r="1254" spans="2:23" hidden="1">
      <c r="B1254" s="16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6"/>
      <c r="W1254" s="16"/>
    </row>
    <row r="1255" spans="2:23" hidden="1">
      <c r="B1255" s="16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6"/>
      <c r="W1255" s="16"/>
    </row>
    <row r="1256" spans="2:23" hidden="1">
      <c r="B1256" s="16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6"/>
      <c r="W1256" s="16"/>
    </row>
    <row r="1257" spans="2:23" hidden="1">
      <c r="B1257" s="16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  <c r="V1257" s="16"/>
      <c r="W1257" s="16"/>
    </row>
    <row r="1258" spans="2:23" hidden="1">
      <c r="B1258" s="16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  <c r="V1258" s="16"/>
      <c r="W1258" s="16"/>
    </row>
    <row r="1259" spans="2:23" hidden="1">
      <c r="B1259" s="16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  <c r="V1259" s="16"/>
      <c r="W1259" s="16"/>
    </row>
    <row r="1260" spans="2:23" hidden="1">
      <c r="B1260" s="16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  <c r="V1260" s="16"/>
      <c r="W1260" s="16"/>
    </row>
    <row r="1261" spans="2:23" hidden="1">
      <c r="B1261" s="16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  <c r="V1261" s="16"/>
      <c r="W1261" s="16"/>
    </row>
    <row r="1262" spans="2:23" hidden="1">
      <c r="B1262" s="16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  <c r="V1262" s="16"/>
      <c r="W1262" s="16"/>
    </row>
    <row r="1263" spans="2:23" hidden="1">
      <c r="B1263" s="16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  <c r="V1263" s="16"/>
      <c r="W1263" s="16"/>
    </row>
    <row r="1264" spans="2:23" hidden="1">
      <c r="B1264" s="16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  <c r="V1264" s="16"/>
      <c r="W1264" s="16"/>
    </row>
    <row r="1265" spans="2:23" hidden="1">
      <c r="B1265" s="16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6"/>
      <c r="W1265" s="16"/>
    </row>
    <row r="1266" spans="2:23" hidden="1">
      <c r="B1266" s="16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6"/>
      <c r="W1266" s="16"/>
    </row>
    <row r="1267" spans="2:23" hidden="1">
      <c r="B1267" s="16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  <c r="V1267" s="16"/>
      <c r="W1267" s="16"/>
    </row>
    <row r="1268" spans="2:23" hidden="1">
      <c r="B1268" s="16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  <c r="V1268" s="16"/>
      <c r="W1268" s="16"/>
    </row>
    <row r="1269" spans="2:23" hidden="1">
      <c r="B1269" s="16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  <c r="V1269" s="16"/>
      <c r="W1269" s="16"/>
    </row>
    <row r="1270" spans="2:23" hidden="1">
      <c r="B1270" s="16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  <c r="V1270" s="16"/>
      <c r="W1270" s="16"/>
    </row>
    <row r="1271" spans="2:23" hidden="1">
      <c r="B1271" s="16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  <c r="V1271" s="16"/>
      <c r="W1271" s="16"/>
    </row>
    <row r="1272" spans="2:23" hidden="1">
      <c r="B1272" s="16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  <c r="V1272" s="16"/>
      <c r="W1272" s="16"/>
    </row>
    <row r="1273" spans="2:23" hidden="1">
      <c r="B1273" s="16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6"/>
      <c r="W1273" s="16"/>
    </row>
    <row r="1274" spans="2:23" hidden="1">
      <c r="B1274" s="16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</row>
    <row r="1275" spans="2:23" hidden="1">
      <c r="B1275" s="16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  <c r="V1275" s="16"/>
      <c r="W1275" s="16"/>
    </row>
    <row r="1276" spans="2:23" hidden="1">
      <c r="B1276" s="16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  <c r="V1276" s="16"/>
      <c r="W1276" s="16"/>
    </row>
    <row r="1277" spans="2:23" hidden="1">
      <c r="B1277" s="16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  <c r="V1277" s="16"/>
      <c r="W1277" s="16"/>
    </row>
    <row r="1278" spans="2:23" hidden="1">
      <c r="B1278" s="16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16"/>
    </row>
    <row r="1279" spans="2:23" hidden="1">
      <c r="B1279" s="16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  <c r="V1279" s="16"/>
      <c r="W1279" s="16"/>
    </row>
    <row r="1280" spans="2:23" hidden="1">
      <c r="B1280" s="16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6"/>
      <c r="W1280" s="16"/>
    </row>
    <row r="1281" spans="2:23" hidden="1">
      <c r="B1281" s="16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  <c r="V1281" s="16"/>
      <c r="W1281" s="16"/>
    </row>
    <row r="1282" spans="2:23" hidden="1">
      <c r="B1282" s="16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  <c r="V1282" s="16"/>
      <c r="W1282" s="16"/>
    </row>
    <row r="1283" spans="2:23" hidden="1">
      <c r="B1283" s="16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  <c r="V1283" s="16"/>
      <c r="W1283" s="16"/>
    </row>
    <row r="1284" spans="2:23" hidden="1">
      <c r="B1284" s="16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  <c r="V1284" s="16"/>
      <c r="W1284" s="16"/>
    </row>
    <row r="1285" spans="2:23" hidden="1">
      <c r="B1285" s="16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  <c r="V1285" s="16"/>
      <c r="W1285" s="16"/>
    </row>
    <row r="1286" spans="2:23" hidden="1">
      <c r="B1286" s="16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  <c r="V1286" s="16"/>
      <c r="W1286" s="16"/>
    </row>
    <row r="1287" spans="2:23" hidden="1">
      <c r="B1287" s="16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  <c r="V1287" s="16"/>
      <c r="W1287" s="16"/>
    </row>
    <row r="1288" spans="2:23" hidden="1">
      <c r="B1288" s="16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6"/>
      <c r="W1288" s="16"/>
    </row>
    <row r="1289" spans="2:23" hidden="1">
      <c r="B1289" s="16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6"/>
      <c r="W1289" s="16"/>
    </row>
    <row r="1290" spans="2:23" hidden="1">
      <c r="B1290" s="16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  <c r="V1290" s="16"/>
      <c r="W1290" s="16"/>
    </row>
    <row r="1291" spans="2:23" hidden="1">
      <c r="B1291" s="16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  <c r="V1291" s="16"/>
      <c r="W1291" s="16"/>
    </row>
    <row r="1292" spans="2:23" hidden="1">
      <c r="B1292" s="16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  <c r="V1292" s="16"/>
      <c r="W1292" s="16"/>
    </row>
    <row r="1293" spans="2:23" hidden="1">
      <c r="B1293" s="16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  <c r="V1293" s="16"/>
      <c r="W1293" s="16"/>
    </row>
    <row r="1294" spans="2:23" hidden="1">
      <c r="B1294" s="16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  <c r="V1294" s="16"/>
      <c r="W1294" s="16"/>
    </row>
    <row r="1295" spans="2:23" hidden="1">
      <c r="B1295" s="16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  <c r="V1295" s="16"/>
      <c r="W1295" s="16"/>
    </row>
    <row r="1296" spans="2:23" hidden="1">
      <c r="B1296" s="16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  <c r="V1296" s="16"/>
      <c r="W1296" s="16"/>
    </row>
    <row r="1297" spans="2:23" hidden="1">
      <c r="B1297" s="16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  <c r="V1297" s="16"/>
      <c r="W1297" s="16"/>
    </row>
    <row r="1298" spans="2:23" hidden="1">
      <c r="B1298" s="16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  <c r="V1298" s="16"/>
      <c r="W1298" s="16"/>
    </row>
    <row r="1299" spans="2:23" hidden="1">
      <c r="B1299" s="16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  <c r="V1299" s="16"/>
      <c r="W1299" s="16"/>
    </row>
    <row r="1300" spans="2:23" hidden="1">
      <c r="B1300" s="16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  <c r="V1300" s="16"/>
      <c r="W1300" s="16"/>
    </row>
    <row r="1301" spans="2:23" hidden="1">
      <c r="B1301" s="16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  <c r="V1301" s="16"/>
      <c r="W1301" s="16"/>
    </row>
    <row r="1302" spans="2:23" hidden="1">
      <c r="B1302" s="16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  <c r="V1302" s="16"/>
      <c r="W1302" s="16"/>
    </row>
    <row r="1303" spans="2:23" hidden="1">
      <c r="B1303" s="16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  <c r="V1303" s="16"/>
      <c r="W1303" s="16"/>
    </row>
    <row r="1304" spans="2:23" hidden="1">
      <c r="B1304" s="16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  <c r="V1304" s="16"/>
      <c r="W1304" s="16"/>
    </row>
    <row r="1305" spans="2:23" hidden="1">
      <c r="B1305" s="16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  <c r="V1305" s="16"/>
      <c r="W1305" s="16"/>
    </row>
    <row r="1306" spans="2:23" hidden="1">
      <c r="B1306" s="16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6"/>
      <c r="W1306" s="16"/>
    </row>
    <row r="1307" spans="2:23" hidden="1">
      <c r="B1307" s="16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6"/>
      <c r="W1307" s="16"/>
    </row>
    <row r="1308" spans="2:23" hidden="1">
      <c r="B1308" s="16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16"/>
    </row>
    <row r="1309" spans="2:23" hidden="1">
      <c r="B1309" s="16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  <c r="V1309" s="16"/>
      <c r="W1309" s="16"/>
    </row>
    <row r="1310" spans="2:23" hidden="1">
      <c r="B1310" s="16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  <c r="V1310" s="16"/>
      <c r="W1310" s="16"/>
    </row>
    <row r="1311" spans="2:23" hidden="1">
      <c r="B1311" s="16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  <c r="V1311" s="16"/>
      <c r="W1311" s="16"/>
    </row>
    <row r="1312" spans="2:23" hidden="1">
      <c r="B1312" s="16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  <c r="V1312" s="16"/>
      <c r="W1312" s="16"/>
    </row>
    <row r="1313" spans="2:23" hidden="1">
      <c r="B1313" s="16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  <c r="V1313" s="16"/>
      <c r="W1313" s="16"/>
    </row>
    <row r="1314" spans="2:23" hidden="1">
      <c r="B1314" s="16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  <c r="V1314" s="16"/>
      <c r="W1314" s="16"/>
    </row>
    <row r="1315" spans="2:23" hidden="1">
      <c r="B1315" s="16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  <c r="V1315" s="16"/>
      <c r="W1315" s="16"/>
    </row>
    <row r="1316" spans="2:23" hidden="1">
      <c r="B1316" s="16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  <c r="V1316" s="16"/>
      <c r="W1316" s="16"/>
    </row>
    <row r="1317" spans="2:23" hidden="1">
      <c r="B1317" s="16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  <c r="V1317" s="16"/>
      <c r="W1317" s="16"/>
    </row>
    <row r="1318" spans="2:23" hidden="1">
      <c r="B1318" s="16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  <c r="V1318" s="16"/>
      <c r="W1318" s="16"/>
    </row>
    <row r="1319" spans="2:23" hidden="1">
      <c r="B1319" s="16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  <c r="V1319" s="16"/>
      <c r="W1319" s="16"/>
    </row>
    <row r="1320" spans="2:23" hidden="1">
      <c r="B1320" s="16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  <c r="V1320" s="16"/>
      <c r="W1320" s="16"/>
    </row>
    <row r="1321" spans="2:23" hidden="1">
      <c r="B1321" s="16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6"/>
      <c r="W1321" s="16"/>
    </row>
    <row r="1322" spans="2:23" hidden="1">
      <c r="B1322" s="16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  <c r="V1322" s="16"/>
      <c r="W1322" s="16"/>
    </row>
    <row r="1323" spans="2:23" hidden="1">
      <c r="B1323" s="16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  <c r="V1323" s="16"/>
      <c r="W1323" s="16"/>
    </row>
    <row r="1324" spans="2:23" hidden="1">
      <c r="B1324" s="16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  <c r="V1324" s="16"/>
      <c r="W1324" s="16"/>
    </row>
  </sheetData>
  <sheetProtection algorithmName="SHA-512" hashValue="OMuVFDcBd7aymsDKJD2vwVn34ckbKQqdB/VkvkkwQibX8bI8HC4S2NQvt2MUl4e1ChDdVW/OohSafzNUwpQPew==" saltValue="U7tY5Xbm6CRwBRSCiXn9AA==" spinCount="100000" sheet="1" objects="1" scenarios="1"/>
  <mergeCells count="40">
    <mergeCell ref="R92:V92"/>
    <mergeCell ref="R11:U11"/>
    <mergeCell ref="R14:U14"/>
    <mergeCell ref="R15:U15"/>
    <mergeCell ref="R18:U18"/>
    <mergeCell ref="R19:U19"/>
    <mergeCell ref="A69:V69"/>
    <mergeCell ref="R16:U16"/>
    <mergeCell ref="R17:U17"/>
    <mergeCell ref="B78:C78"/>
    <mergeCell ref="B82:C82"/>
    <mergeCell ref="B83:C83"/>
    <mergeCell ref="A71:V71"/>
    <mergeCell ref="E46:Q46"/>
    <mergeCell ref="E44:Q44"/>
    <mergeCell ref="F28:I28"/>
    <mergeCell ref="R10:U10"/>
    <mergeCell ref="AA19:AB19"/>
    <mergeCell ref="X85:Y85"/>
    <mergeCell ref="F31:I31"/>
    <mergeCell ref="F34:I34"/>
    <mergeCell ref="F37:I37"/>
    <mergeCell ref="H17:L17"/>
    <mergeCell ref="H18:L18"/>
    <mergeCell ref="R93:V93"/>
    <mergeCell ref="Q4:S4"/>
    <mergeCell ref="A95:B95"/>
    <mergeCell ref="U4:V4"/>
    <mergeCell ref="B76:C76"/>
    <mergeCell ref="B88:V91"/>
    <mergeCell ref="B80:C80"/>
    <mergeCell ref="H8:L8"/>
    <mergeCell ref="H9:L9"/>
    <mergeCell ref="H10:L10"/>
    <mergeCell ref="H13:L13"/>
    <mergeCell ref="H14:L14"/>
    <mergeCell ref="H15:L15"/>
    <mergeCell ref="H16:L16"/>
    <mergeCell ref="R8:U8"/>
    <mergeCell ref="R9:U9"/>
  </mergeCells>
  <phoneticPr fontId="15" type="noConversion"/>
  <conditionalFormatting sqref="B27:D27">
    <cfRule type="expression" dxfId="9" priority="7">
      <formula>AND($X$27=FALSE,$U$27&gt;0)</formula>
    </cfRule>
  </conditionalFormatting>
  <conditionalFormatting sqref="B30:D30">
    <cfRule type="expression" dxfId="8" priority="6">
      <formula>AND($X$30=FALSE,$U$30&gt;0)</formula>
    </cfRule>
  </conditionalFormatting>
  <conditionalFormatting sqref="B33:D33">
    <cfRule type="expression" dxfId="7" priority="5">
      <formula>AND($X$33=FALSE,$U$33&gt;0)</formula>
    </cfRule>
  </conditionalFormatting>
  <conditionalFormatting sqref="B36:D36">
    <cfRule type="expression" dxfId="6" priority="4">
      <formula>AND($X$36=FALSE,$U$36&gt;0)</formula>
    </cfRule>
  </conditionalFormatting>
  <conditionalFormatting sqref="B46:D46">
    <cfRule type="expression" dxfId="5" priority="2">
      <formula>AND($X$48=FALSE,$U$46&gt;0)</formula>
    </cfRule>
  </conditionalFormatting>
  <conditionalFormatting sqref="U27">
    <cfRule type="expression" dxfId="4" priority="12">
      <formula>AND($X$27,$AF$27=0)</formula>
    </cfRule>
  </conditionalFormatting>
  <conditionalFormatting sqref="U30">
    <cfRule type="expression" dxfId="3" priority="13">
      <formula>AND($X$30,$AF$30=0)</formula>
    </cfRule>
  </conditionalFormatting>
  <conditionalFormatting sqref="U33">
    <cfRule type="expression" dxfId="2" priority="11">
      <formula>AND($X$33,$AF$33=0)</formula>
    </cfRule>
  </conditionalFormatting>
  <conditionalFormatting sqref="U36">
    <cfRule type="expression" dxfId="1" priority="10">
      <formula>AND($X$36,$AF$36=0)</formula>
    </cfRule>
  </conditionalFormatting>
  <conditionalFormatting sqref="U46">
    <cfRule type="expression" dxfId="0" priority="3">
      <formula>AND($X$48,ISBLANK($U$46))</formula>
    </cfRule>
  </conditionalFormatting>
  <pageMargins left="0.5" right="0.125" top="0.125" bottom="0.125" header="0" footer="0"/>
  <pageSetup scale="85" orientation="portrait" verticalDpi="300" r:id="rId1"/>
  <headerFooter alignWithMargins="0"/>
  <colBreaks count="1" manualBreakCount="1">
    <brk id="23" max="10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137160</xdr:rowOff>
                  </from>
                  <to>
                    <xdr:col>7</xdr:col>
                    <xdr:colOff>106680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28</xdr:row>
                    <xdr:rowOff>0</xdr:rowOff>
                  </from>
                  <to>
                    <xdr:col>8</xdr:col>
                    <xdr:colOff>251460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31</xdr:row>
                    <xdr:rowOff>7620</xdr:rowOff>
                  </from>
                  <to>
                    <xdr:col>8</xdr:col>
                    <xdr:colOff>152400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34</xdr:row>
                    <xdr:rowOff>0</xdr:rowOff>
                  </from>
                  <to>
                    <xdr:col>8</xdr:col>
                    <xdr:colOff>7620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160020</xdr:colOff>
                    <xdr:row>44</xdr:row>
                    <xdr:rowOff>7620</xdr:rowOff>
                  </from>
                  <to>
                    <xdr:col>4</xdr:col>
                    <xdr:colOff>22860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144780</xdr:colOff>
                    <xdr:row>77</xdr:row>
                    <xdr:rowOff>99060</xdr:rowOff>
                  </from>
                  <to>
                    <xdr:col>4</xdr:col>
                    <xdr:colOff>7620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137160</xdr:colOff>
                    <xdr:row>56</xdr:row>
                    <xdr:rowOff>7620</xdr:rowOff>
                  </from>
                  <to>
                    <xdr:col>9</xdr:col>
                    <xdr:colOff>327660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</xdr:col>
                    <xdr:colOff>137160</xdr:colOff>
                    <xdr:row>58</xdr:row>
                    <xdr:rowOff>7620</xdr:rowOff>
                  </from>
                  <to>
                    <xdr:col>9</xdr:col>
                    <xdr:colOff>312420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</xdr:col>
                    <xdr:colOff>144780</xdr:colOff>
                    <xdr:row>60</xdr:row>
                    <xdr:rowOff>7620</xdr:rowOff>
                  </from>
                  <to>
                    <xdr:col>9</xdr:col>
                    <xdr:colOff>457200</xdr:colOff>
                    <xdr:row>62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Title="Non-Residential Connection Type" prompt="Please select type of Non-Residential Connection from list" xr:uid="{78F3B9E8-C79D-463D-BD4D-E2CF7C7C3E5C}">
          <x14:formula1>
            <xm:f>'Non-Residential'!$A$2:$A$33</xm:f>
          </x14:formula1>
          <xm:sqref>E46:Q46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AFEF-A1C4-4602-8F46-235930608802}">
  <dimension ref="A1:A33"/>
  <sheetViews>
    <sheetView topLeftCell="A2" workbookViewId="0">
      <selection activeCell="D15" sqref="D15"/>
    </sheetView>
  </sheetViews>
  <sheetFormatPr defaultRowHeight="13.2"/>
  <cols>
    <col min="1" max="1" width="55.109375" bestFit="1" customWidth="1"/>
    <col min="3" max="3" width="11.88671875" bestFit="1" customWidth="1"/>
  </cols>
  <sheetData>
    <row r="1" spans="1:1">
      <c r="A1" t="s">
        <v>78</v>
      </c>
    </row>
    <row r="2" spans="1:1">
      <c r="A2" s="4" t="s">
        <v>112</v>
      </c>
    </row>
    <row r="3" spans="1:1">
      <c r="A3" s="4" t="s">
        <v>79</v>
      </c>
    </row>
    <row r="4" spans="1:1">
      <c r="A4" s="4" t="s">
        <v>80</v>
      </c>
    </row>
    <row r="5" spans="1:1">
      <c r="A5" s="4" t="s">
        <v>81</v>
      </c>
    </row>
    <row r="6" spans="1:1">
      <c r="A6" s="4" t="s">
        <v>82</v>
      </c>
    </row>
    <row r="7" spans="1:1">
      <c r="A7" s="4" t="s">
        <v>83</v>
      </c>
    </row>
    <row r="8" spans="1:1">
      <c r="A8" s="4" t="s">
        <v>84</v>
      </c>
    </row>
    <row r="9" spans="1:1">
      <c r="A9" s="4" t="s">
        <v>85</v>
      </c>
    </row>
    <row r="10" spans="1:1">
      <c r="A10" s="4" t="s">
        <v>86</v>
      </c>
    </row>
    <row r="11" spans="1:1">
      <c r="A11" s="4" t="s">
        <v>87</v>
      </c>
    </row>
    <row r="12" spans="1:1">
      <c r="A12" s="4" t="s">
        <v>88</v>
      </c>
    </row>
    <row r="13" spans="1:1">
      <c r="A13" s="4" t="s">
        <v>89</v>
      </c>
    </row>
    <row r="14" spans="1:1">
      <c r="A14" s="4" t="s">
        <v>90</v>
      </c>
    </row>
    <row r="15" spans="1:1">
      <c r="A15" s="4" t="s">
        <v>91</v>
      </c>
    </row>
    <row r="16" spans="1:1">
      <c r="A16" s="4" t="s">
        <v>51</v>
      </c>
    </row>
    <row r="17" spans="1:1">
      <c r="A17" s="4" t="s">
        <v>92</v>
      </c>
    </row>
    <row r="18" spans="1:1">
      <c r="A18" s="4" t="s">
        <v>93</v>
      </c>
    </row>
    <row r="19" spans="1:1">
      <c r="A19" s="4" t="s">
        <v>94</v>
      </c>
    </row>
    <row r="20" spans="1:1">
      <c r="A20" s="4" t="s">
        <v>95</v>
      </c>
    </row>
    <row r="21" spans="1:1">
      <c r="A21" s="4" t="s">
        <v>96</v>
      </c>
    </row>
    <row r="22" spans="1:1">
      <c r="A22" s="4" t="s">
        <v>113</v>
      </c>
    </row>
    <row r="23" spans="1:1">
      <c r="A23" s="4" t="s">
        <v>111</v>
      </c>
    </row>
    <row r="24" spans="1:1">
      <c r="A24" s="4" t="s">
        <v>97</v>
      </c>
    </row>
    <row r="25" spans="1:1">
      <c r="A25" s="4" t="s">
        <v>98</v>
      </c>
    </row>
    <row r="26" spans="1:1">
      <c r="A26" s="4" t="s">
        <v>99</v>
      </c>
    </row>
    <row r="27" spans="1:1">
      <c r="A27" s="4" t="s">
        <v>100</v>
      </c>
    </row>
    <row r="28" spans="1:1">
      <c r="A28" s="4" t="s">
        <v>101</v>
      </c>
    </row>
    <row r="29" spans="1:1">
      <c r="A29" s="4" t="s">
        <v>102</v>
      </c>
    </row>
    <row r="30" spans="1:1">
      <c r="A30" s="4" t="s">
        <v>103</v>
      </c>
    </row>
    <row r="31" spans="1:1">
      <c r="A31" s="4" t="s">
        <v>104</v>
      </c>
    </row>
    <row r="32" spans="1:1">
      <c r="A32" s="4" t="s">
        <v>105</v>
      </c>
    </row>
    <row r="33" spans="1:1">
      <c r="A33" s="4" t="s">
        <v>106</v>
      </c>
    </row>
  </sheetData>
  <sheetProtection algorithmName="SHA-512" hashValue="w4LVVLs0r364nLbq3+nbLuIcateICGRDy1cT/O7SiGz3ZliU1DJM8V7tSu8xqH8Rw4wgVtTDLJF7fsxfzYPWCQ==" saltValue="aMhF81Om5IOi9YgYRXQbFw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D A A B Q S w M E F A A C A A g A q X b d V v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q X b d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l 2 3 V Y 4 3 u H t q w A A A O o A A A A T A B w A R m 9 y b X V s Y X M v U 2 V j d G l v b j E u b S C i G A A o o B Q A A A A A A A A A A A A A A A A A A A A A A A A A A A B t j r E K g z A Q h n c h 7 x D S R c E K z u I k X R 2 q 0 E E c o l 6 r G O 9 K E s E i v n t j s / a W g 7 v v v v 8 M 9 H Y i 5 J X v a c Y C F p h R a h h 4 L T s F K c + 5 A s s C 7 q q i V f f g J r e t B 5 U U q 9 a A 9 k F 6 7 o j m M N q b U i 6 Q C 3 8 p 2 q M p C K 1 D 2 t g L L q I Y J b 5 O + e c N w p l + a F J r i e Z J e i l I r Q u e S x P 6 t H j f R U l 4 v Y O Z B q e a p O L O i v 5 h I 2 J u H c 0 t b P Y 4 I h Z M + D c q + w J Q S w E C L Q A U A A I A C A C p d t 1 W + m O I a 6 Q A A A D 2 A A A A E g A A A A A A A A A A A A A A A A A A A A A A Q 2 9 u Z m l n L 1 B h Y 2 t h Z 2 U u e G 1 s U E s B A i 0 A F A A C A A g A q X b d V g / K 6 a u k A A A A 6 Q A A A B M A A A A A A A A A A A A A A A A A 8 A A A A F t D b 2 5 0 Z W 5 0 X 1 R 5 c G V z X S 5 4 b W x Q S w E C L Q A U A A I A C A C p d t 1 W O N 7 h 7 a s A A A D q A A A A E w A A A A A A A A A A A A A A A A D h A Q A A R m 9 y b X V s Y X M v U 2 V j d G l v b j E u b V B L B Q Y A A A A A A w A D A M I A A A D Z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A B Q A A A A A A A B 4 F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Z G U i I F Z h b H V l P S J z V W 5 r b m 9 3 b i I g L z 4 8 R W 5 0 c n k g V H l w Z T 0 i R m l s b E V y c m 9 y T W V z c 2 F n Z S I g V m F s d W U 9 I n N E b 3 d u b G 9 h Z C B m Y W l s Z W Q u I i A v P j x F b n R y e S B U e X B l P S J G a W x s T G F z d F V w Z G F 0 Z W Q i I F Z h b H V l P S J k M j A y M y 0 w N i 0 y O V Q y M D o 1 M z o x O C 4 w N T I z M j A 5 W i I g L z 4 8 R W 5 0 c n k g V H l w Z T 0 i R m l s b F N 0 Y X R 1 c y I g V m F s d W U 9 I n N F c n J v c i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3 G I g l 7 j D x L u d P N x e U Z H e E A A A A A A g A A A A A A A 2 Y A A M A A A A A Q A A A A 4 t I q w d q A G a N B 8 h I R A W S i / g A A A A A E g A A A o A A A A B A A A A C I z e Y s v S U 3 8 v d K G g g W W L u v U A A A A B N 7 0 s 0 C O 1 D k g T 3 x y k 7 6 J K v f A g A V 2 t Q s M z D a Z i 3 9 k b p x 0 3 C 8 K z N f Z i X R 3 h R 6 L q + C b 6 K 5 N C P Z m 0 B B Z 0 H Y s k c Q m k R 4 T q 5 t X N 8 6 I e 9 u J k 4 + 9 T o L F A A A A B r 0 F P 5 7 k l O w p 5 G d K p + M d N D X c H V 1 < / D a t a M a s h u p > 
</file>

<file path=customXml/itemProps1.xml><?xml version="1.0" encoding="utf-8"?>
<ds:datastoreItem xmlns:ds="http://schemas.openxmlformats.org/officeDocument/2006/customXml" ds:itemID="{EF1C39F8-6B24-4CCF-A8B9-40C54E4C85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ImpFeeCalcSht</vt:lpstr>
      <vt:lpstr>Non-Residential</vt:lpstr>
      <vt:lpstr>ImpFeeCalcSht!Print_Area</vt:lpstr>
      <vt:lpstr>Print_Area</vt:lpstr>
    </vt:vector>
  </TitlesOfParts>
  <Manager/>
  <Company>NDCSD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Cowan</dc:creator>
  <cp:keywords/>
  <dc:description/>
  <cp:lastModifiedBy>Angela Lupcho</cp:lastModifiedBy>
  <cp:revision/>
  <dcterms:created xsi:type="dcterms:W3CDTF">1998-12-24T16:56:20Z</dcterms:created>
  <dcterms:modified xsi:type="dcterms:W3CDTF">2023-06-30T17:29:38Z</dcterms:modified>
  <cp:category/>
  <cp:contentStatus/>
</cp:coreProperties>
</file>